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0_Quality of Primary Care\Sharing Files 4\"/>
    </mc:Choice>
  </mc:AlternateContent>
  <xr:revisionPtr revIDLastSave="0" documentId="13_ncr:1_{BABC2C6B-C5DD-4AFE-AA61-15220B23A0D4}"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'Table_Interlake-Eastern'!$A$1:$G$21</definedName>
    <definedName name="_xlnm.Print_Area" localSheetId="9">Table_Northern!$A$1:$G$21</definedName>
    <definedName name="_xlnm.Print_Area" localSheetId="8">Table_PrairieMountain!$A$1:$G$23</definedName>
    <definedName name="_xlnm.Print_Area" localSheetId="3">Table_RHAs!$A$1:$G$10</definedName>
    <definedName name="_xlnm.Print_Area" localSheetId="6">Table_Southern!$A$1:$G$29</definedName>
    <definedName name="_xlnm.Print_Area" localSheetId="4">Table_WpgCA!$A$1:$G$20</definedName>
    <definedName name="_xlnm.Print_Area" localSheetId="5">Table_WpgNC!$A$1:$G$32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3" l="1"/>
  <c r="H22" i="3"/>
  <c r="H23" i="3"/>
  <c r="H24" i="3"/>
  <c r="H25" i="3"/>
  <c r="H26" i="3"/>
  <c r="H27" i="3"/>
  <c r="H28" i="3"/>
  <c r="H29" i="3"/>
  <c r="G21" i="3"/>
  <c r="G22" i="3"/>
  <c r="G23" i="3"/>
  <c r="G24" i="3"/>
  <c r="G25" i="3"/>
  <c r="G26" i="3"/>
  <c r="G27" i="3"/>
  <c r="G28" i="3"/>
  <c r="G29" i="3"/>
  <c r="F21" i="3"/>
  <c r="F22" i="3"/>
  <c r="F23" i="3"/>
  <c r="F24" i="3"/>
  <c r="F25" i="3"/>
  <c r="F26" i="3"/>
  <c r="F27" i="3"/>
  <c r="F28" i="3"/>
  <c r="F29" i="3"/>
  <c r="H20" i="3"/>
  <c r="G20" i="3"/>
  <c r="B1" i="3" l="1"/>
  <c r="H37" i="3" l="1"/>
  <c r="H36" i="3"/>
  <c r="G37" i="3"/>
  <c r="G36" i="3"/>
  <c r="H35" i="3"/>
  <c r="H34" i="3"/>
  <c r="G35" i="3"/>
  <c r="G34" i="3"/>
  <c r="F35" i="3"/>
  <c r="F34" i="3"/>
  <c r="O21" i="3"/>
  <c r="P21" i="3"/>
  <c r="O22" i="3"/>
  <c r="P22" i="3"/>
  <c r="O23" i="3"/>
  <c r="P23" i="3"/>
  <c r="O24" i="3"/>
  <c r="P24" i="3"/>
  <c r="O25" i="3"/>
  <c r="P25" i="3"/>
  <c r="O26" i="3"/>
  <c r="P26" i="3"/>
  <c r="O27" i="3"/>
  <c r="P27" i="3"/>
  <c r="O28" i="3"/>
  <c r="P28" i="3"/>
  <c r="O29" i="3"/>
  <c r="P29" i="3"/>
  <c r="P20" i="3"/>
  <c r="O20" i="3"/>
  <c r="N21" i="3"/>
  <c r="N22" i="3"/>
  <c r="N23" i="3"/>
  <c r="N24" i="3"/>
  <c r="N25" i="3"/>
  <c r="N26" i="3"/>
  <c r="N27" i="3"/>
  <c r="N28" i="3"/>
  <c r="N29" i="3"/>
  <c r="N20" i="3"/>
  <c r="F20" i="3"/>
  <c r="C21" i="3"/>
  <c r="C22" i="3"/>
  <c r="C23" i="3"/>
  <c r="C24" i="3"/>
  <c r="C25" i="3"/>
  <c r="C26" i="3"/>
  <c r="C27" i="3"/>
  <c r="C28" i="3"/>
  <c r="C29" i="3"/>
  <c r="C20" i="3"/>
  <c r="H11" i="3" l="1"/>
  <c r="H10" i="3"/>
  <c r="H9" i="3"/>
  <c r="H8" i="3"/>
  <c r="H7" i="3"/>
  <c r="H6" i="3"/>
  <c r="G11" i="3"/>
  <c r="G10" i="3"/>
  <c r="G9" i="3"/>
  <c r="G8" i="3"/>
  <c r="G7" i="3"/>
  <c r="G6" i="3"/>
  <c r="F11" i="3"/>
  <c r="F10" i="3"/>
  <c r="F9" i="3"/>
  <c r="F8" i="3"/>
  <c r="F7" i="3"/>
  <c r="F6" i="3"/>
  <c r="C11" i="3"/>
  <c r="C10" i="3"/>
  <c r="C9" i="3"/>
  <c r="C8" i="3"/>
  <c r="C7" i="3"/>
  <c r="C6" i="3"/>
  <c r="E21" i="3" l="1"/>
  <c r="E22" i="3"/>
  <c r="E23" i="3"/>
  <c r="E24" i="3"/>
  <c r="E20" i="3"/>
  <c r="E26" i="3"/>
  <c r="E27" i="3"/>
  <c r="E28" i="3"/>
  <c r="E29" i="3"/>
  <c r="E25" i="3"/>
  <c r="H39" i="3" l="1"/>
  <c r="H38" i="3"/>
  <c r="G39" i="3" l="1"/>
  <c r="F39" i="3"/>
  <c r="G38" i="3"/>
  <c r="F38" i="3"/>
  <c r="E17" i="3" l="1"/>
  <c r="B3" i="3" l="1"/>
  <c r="E7" i="3" l="1"/>
  <c r="E9" i="3"/>
  <c r="E6" i="3"/>
  <c r="E8" i="3"/>
  <c r="E10"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<sst xmlns="http://schemas.openxmlformats.org/spreadsheetml/2006/main" count="2340" uniqueCount="462">
  <si>
    <t>area</t>
  </si>
  <si>
    <t>T1count</t>
  </si>
  <si>
    <t>T1pop</t>
  </si>
  <si>
    <t>T1prob</t>
  </si>
  <si>
    <t>T1_crd_rate</t>
  </si>
  <si>
    <t>T1_rr</t>
  </si>
  <si>
    <t>T1_lcl_rr</t>
  </si>
  <si>
    <t>T1_ucl_rr</t>
  </si>
  <si>
    <t>T2count</t>
  </si>
  <si>
    <t>T2pop</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</si>
  <si>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</si>
  <si>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</si>
  <si>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</si>
  <si>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</si>
  <si>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</si>
  <si>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</si>
  <si>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</si>
  <si>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</si>
  <si>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</si>
  <si>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</si>
  <si>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</si>
  <si>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</si>
  <si>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</si>
  <si>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</si>
  <si>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</si>
  <si>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</si>
  <si>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</si>
  <si>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</si>
  <si>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</si>
  <si>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</si>
  <si>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</si>
  <si>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</si>
  <si>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</si>
  <si>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</si>
  <si>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</si>
  <si>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</si>
  <si>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</si>
  <si>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</si>
  <si>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</si>
  <si>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</si>
  <si>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</si>
  <si>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</si>
  <si>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</si>
  <si>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</si>
  <si>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</si>
  <si>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</si>
  <si>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</si>
  <si>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</si>
  <si>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</si>
  <si>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</si>
  <si>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</si>
  <si>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</si>
  <si>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</si>
  <si>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</si>
  <si>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</si>
  <si>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</si>
  <si>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</si>
  <si>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</si>
  <si>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</si>
  <si>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</si>
  <si>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</si>
  <si>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</si>
  <si>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</si>
  <si>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</si>
  <si>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</si>
  <si>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</si>
  <si>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</si>
  <si>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</si>
  <si>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</si>
  <si>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</si>
  <si>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</si>
  <si>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</si>
  <si>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</si>
  <si>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</si>
  <si>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</si>
  <si>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</si>
  <si>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</si>
  <si>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</si>
  <si>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</si>
  <si>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</si>
  <si>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</si>
  <si>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</si>
  <si>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</si>
  <si>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</si>
  <si>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</si>
  <si>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</si>
  <si>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</si>
  <si>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</si>
  <si>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</si>
  <si>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</si>
  <si>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</si>
  <si>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</si>
  <si>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</si>
  <si>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</si>
  <si>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</si>
  <si>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</si>
  <si>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</si>
  <si>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</si>
  <si>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</si>
  <si>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</si>
  <si>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</si>
  <si>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</si>
  <si>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</si>
  <si>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</si>
  <si>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</si>
  <si>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</si>
  <si>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</si>
  <si>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</si>
  <si>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</si>
  <si>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</si>
  <si>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</si>
  <si>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</si>
  <si>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</si>
  <si>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</si>
  <si>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</si>
  <si>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</si>
  <si>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</si>
  <si>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</si>
  <si>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</si>
  <si>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</si>
  <si>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</si>
  <si>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</si>
  <si>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</si>
  <si>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</si>
  <si>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</si>
  <si>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</si>
  <si>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</si>
  <si>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</si>
  <si>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</si>
  <si>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</si>
  <si>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</si>
  <si>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</si>
  <si>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</si>
  <si>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</si>
  <si>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</si>
  <si>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</si>
  <si>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</si>
  <si>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</si>
  <si>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</si>
  <si>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</si>
  <si>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</si>
  <si>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</si>
  <si>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</si>
  <si>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</si>
  <si>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</si>
  <si>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</si>
  <si>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</si>
  <si>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</si>
  <si>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</si>
  <si>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</si>
  <si>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</si>
  <si>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</si>
  <si>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</si>
  <si>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</si>
  <si>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</si>
  <si>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</si>
  <si>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</si>
  <si>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</si>
  <si>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</si>
  <si>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</si>
  <si>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</si>
  <si>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</si>
  <si>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</si>
  <si>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</si>
  <si>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</si>
  <si>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</si>
  <si>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</si>
  <si>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</si>
  <si>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</si>
  <si>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</si>
  <si>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</si>
  <si>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</si>
  <si>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</si>
  <si>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</si>
  <si>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</si>
  <si>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</si>
  <si>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</si>
  <si>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</si>
  <si>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</si>
  <si>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</si>
  <si>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</si>
  <si>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</si>
  <si>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</si>
  <si>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</si>
  <si>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</si>
  <si>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</si>
  <si>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</si>
  <si>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</si>
  <si>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</si>
  <si>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</si>
  <si>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</si>
  <si>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</si>
  <si>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</si>
  <si>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</si>
  <si>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</si>
  <si>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</si>
  <si>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</si>
  <si>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</si>
  <si>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</si>
  <si>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</si>
  <si>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</si>
  <si>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</si>
  <si>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</si>
  <si>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</si>
  <si>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</si>
  <si>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</si>
  <si>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</si>
  <si>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</si>
  <si>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</si>
  <si>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</si>
  <si>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</si>
  <si>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</si>
  <si>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</si>
  <si>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</si>
  <si>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</si>
  <si>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</si>
  <si>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</si>
  <si>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(1,2,3)</t>
  </si>
  <si>
    <t>(2,3)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</si>
  <si>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</si>
  <si>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</si>
  <si>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</si>
  <si>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</si>
  <si>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</si>
  <si>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</si>
  <si>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</si>
  <si>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</si>
  <si>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</si>
  <si>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</si>
  <si>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</si>
  <si>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</si>
  <si>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</si>
  <si>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</si>
  <si>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</si>
  <si>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</si>
  <si>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</si>
  <si>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</si>
  <si>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</si>
  <si>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</si>
  <si>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</si>
  <si>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</si>
  <si>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</si>
  <si>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</si>
  <si>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</si>
  <si>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</si>
  <si>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</si>
  <si>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</si>
  <si>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</si>
  <si>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</si>
  <si>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</si>
  <si>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</si>
  <si>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</si>
  <si>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</si>
  <si>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</si>
  <si>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</si>
  <si>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</si>
  <si>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</si>
  <si>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</si>
  <si>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</si>
  <si>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</si>
  <si>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</si>
  <si>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</si>
  <si>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</si>
  <si>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</si>
  <si>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</si>
  <si>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</si>
  <si>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</si>
  <si>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</si>
  <si>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</si>
  <si>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</si>
  <si>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</si>
  <si>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</si>
  <si>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</si>
  <si>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</si>
  <si>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</si>
  <si>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</si>
  <si>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</si>
  <si>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</si>
  <si>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</si>
  <si>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</si>
  <si>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</si>
  <si>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</si>
  <si>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</si>
  <si>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</si>
  <si>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</si>
  <si>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</si>
  <si>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</si>
  <si>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</si>
  <si>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</si>
  <si>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</si>
  <si>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</si>
  <si>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</si>
  <si>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</si>
  <si>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</si>
  <si>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</si>
  <si>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</si>
  <si>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</si>
  <si>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</si>
  <si>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</si>
  <si>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</si>
  <si>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</si>
  <si>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</si>
  <si>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</si>
  <si>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</si>
  <si>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</si>
  <si>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</si>
  <si>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</si>
  <si>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</si>
  <si>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</si>
  <si>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</si>
  <si>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</si>
  <si>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</si>
  <si>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</si>
  <si>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</si>
  <si>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</si>
  <si>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</si>
  <si>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</si>
  <si>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</si>
  <si>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</si>
  <si>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</si>
  <si>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</si>
  <si>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</si>
  <si>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</si>
  <si>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</si>
  <si>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</si>
  <si>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</si>
  <si>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</si>
  <si>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</si>
  <si>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</si>
  <si>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</si>
  <si>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</si>
  <si>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</si>
  <si>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</si>
  <si>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</si>
  <si>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</si>
  <si>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</si>
  <si>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</si>
  <si>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</si>
  <si>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</si>
  <si>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</si>
  <si>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</si>
  <si>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</si>
  <si>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</si>
  <si>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</si>
  <si>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</si>
  <si>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</si>
  <si>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</si>
  <si>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</si>
  <si>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</si>
  <si>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</si>
  <si>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</si>
  <si>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</si>
  <si>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</si>
  <si>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</si>
  <si>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</si>
  <si>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</si>
  <si>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</si>
  <si>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</si>
  <si>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</si>
  <si>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</si>
  <si>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</si>
  <si>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</si>
  <si>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</si>
  <si>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</si>
  <si>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</si>
  <si>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</si>
  <si>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</si>
  <si>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</si>
  <si>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</si>
  <si>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</si>
  <si>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</si>
  <si>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</si>
  <si>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</si>
  <si>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</si>
  <si>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</si>
  <si>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</si>
  <si>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</si>
  <si>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</si>
  <si>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</si>
  <si>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</si>
  <si>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</si>
  <si>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</si>
  <si>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</si>
  <si>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</si>
  <si>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</si>
  <si>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</si>
  <si>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</si>
  <si>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</si>
  <si>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</si>
  <si>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</si>
  <si>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</si>
  <si>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</si>
  <si>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</si>
  <si>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</si>
  <si>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</si>
  <si>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</si>
  <si>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</si>
  <si>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</si>
  <si>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</si>
  <si>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</si>
  <si>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</si>
  <si>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</si>
  <si>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</si>
  <si>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</si>
  <si>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</si>
  <si>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</si>
  <si>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</si>
  <si>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(a)</t>
  </si>
  <si>
    <t>(2,a)</t>
  </si>
  <si>
    <t>1,2</t>
  </si>
  <si>
    <t>2,3</t>
  </si>
  <si>
    <t>2008/09-2012/13</t>
  </si>
  <si>
    <t>2013/14-2017/18</t>
  </si>
  <si>
    <t>2018/19-2022/23</t>
  </si>
  <si>
    <t>Count
(2008/09-2012/13)</t>
  </si>
  <si>
    <t>Count
(2013/14-2017/18)</t>
  </si>
  <si>
    <t>Count
(2018/19-2022/23)</t>
  </si>
  <si>
    <t>Crude Proportion of Antidepressant Rxs Follow-up of Residents with Depression Dx by Regions, per 100 (age 10+)</t>
  </si>
  <si>
    <t>(1,2,3,a)</t>
  </si>
  <si>
    <t>I</t>
  </si>
  <si>
    <t>(1,3)</t>
  </si>
  <si>
    <t xml:space="preserve"> T1annual_count </t>
  </si>
  <si>
    <t xml:space="preserve"> T2annual_count </t>
  </si>
  <si>
    <t xml:space="preserve"> T3annual_count </t>
  </si>
  <si>
    <t>Linear Trend For Rural Time 1</t>
  </si>
  <si>
    <t>Linear Trend For Urban Time 1</t>
  </si>
  <si>
    <t>Crude Proportion of Antidepressant Rx Follow-up of Residents with a Depression Dx Income Quintile, per 100 (all ages)</t>
  </si>
  <si>
    <t>Column H</t>
  </si>
  <si>
    <t>Column Y</t>
  </si>
  <si>
    <t>Column AP</t>
  </si>
  <si>
    <t>Crude percent among residents with a diagnosis of depression and a new dispensation of antidepressants who visited a primary care provider 3+ times within four months of the prescription being filled (all ages)</t>
  </si>
  <si>
    <t>Crude Percent
(2008/09-2012/13)</t>
  </si>
  <si>
    <t>Crude Percent
(2013/14-2017/18)</t>
  </si>
  <si>
    <t>Crude Percent
(2018/19-2022/23)</t>
  </si>
  <si>
    <t>Total count and percent among residents with a diagnosis of depression and a new dispensation of antidepressants who visited a primary care provider 3+ times within four months of the prescription being filled (all ages)</t>
  </si>
  <si>
    <t xml:space="preserve">Antidepressant Prescription Follow-Up Counts and Crude Percents by Health Region, 2008/09-2012/13, 2013/14-2017/18, and 2018/19-2022/23
</t>
  </si>
  <si>
    <t xml:space="preserve">Antidepressant Prescription Follow-Up Counts and Crude Percents by Winnipeg Community Area, 2008/09-2012/13, 2013/14-2017/18, and 2018/19-2022/23
</t>
  </si>
  <si>
    <t xml:space="preserve">Antidepressant Prescription Follow-Up Counts and Crude Percents by District in Southern Health-Santé Sud, 2008/09-2012/13, 2013/14-2017/18, and 2018/19-2022/23
</t>
  </si>
  <si>
    <t xml:space="preserve">Antidepressant Prescription Follow-Up Counts and Crude Percents by District in Interlake-Eastern RHA, 2008/09-2012/13, 2013/14-2017/18, and 2018/19-2022/23
</t>
  </si>
  <si>
    <t xml:space="preserve">Antidepressant Prescription Follow-Up Counts and Crude Percents by District in Prairie Mountain, 2008/09-2012/13, 2013/14-2017/18, and 2018/19-2022/23
</t>
  </si>
  <si>
    <t xml:space="preserve">Antidepressant Prescription Follow-Up Counts and Crude Percents by District in Northern Health Region, 2008/09-2012/13, 2013/14-2017/18, and 2018/19-2022/23
</t>
  </si>
  <si>
    <t xml:space="preserve">date:  November 28, 2024 </t>
  </si>
  <si>
    <t>T1_adj_rate</t>
  </si>
  <si>
    <t>T1_lcl_adj</t>
  </si>
  <si>
    <t>T1_ucl_adj</t>
  </si>
  <si>
    <t>T2_adj_rate</t>
  </si>
  <si>
    <t>T2_lcl_adj</t>
  </si>
  <si>
    <t>T2_ucl_adj</t>
  </si>
  <si>
    <t>T3_adj_rate</t>
  </si>
  <si>
    <t>T3_lcl_adj</t>
  </si>
  <si>
    <t>T3_ucl_adj</t>
  </si>
  <si>
    <t>Community Area</t>
  </si>
  <si>
    <t>Neighborhood Cluster</t>
  </si>
  <si>
    <t xml:space="preserve">Antidepressant Prescription Follow-Up Counts and Crude Percents by Winnipeg Neighbourhood Cluster, 2008/09-2012/13, 2013/14-2017/18, and 2018/19-2022/23
</t>
  </si>
  <si>
    <t>District</t>
  </si>
  <si>
    <t>Health Region</t>
  </si>
  <si>
    <t>='orig inc data'!A4</t>
  </si>
  <si>
    <t>If you require this document in a different accessible format, please contact us: by phone at 204-789-3819 or by email at info@cpe.umanitoba.ca.</t>
  </si>
  <si>
    <t>End of worksheet</t>
  </si>
  <si>
    <t>bold = statistically significant</t>
  </si>
  <si>
    <t xml:space="preserve"> Antidepressant Prescription Follow-Up Percent by Income Quintile, 2008/09-2012/13, 2013/14-2017/18, and 2018/19-2022/23
</t>
  </si>
  <si>
    <t xml:space="preserve">Statistical Tests for Antidepressant Prescription Follow-Up Percent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</si>
</sst>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17">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0"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1" fontId="42" fillId="0" borderId="0" xfId="43" applyNumberFormat="1" applyFont="1" applyAlignment="1">
      <alignment vertical="center"/>
    </xf>
    <xf numFmtId="49" fontId="44" fillId="35" borderId="21" xfId="97" applyBorder="1">
      <alignment horizontal="left" vertical="center" indent="1"/>
    </xf>
    <xf numFmtId="3" fontId="44" fillId="35" borderId="22" xfId="104" quotePrefix="1" applyBorder="1">
      <alignment horizontal="right" vertical="center" indent="3"/>
    </xf>
    <xf numFmtId="2" fontId="44" fillId="35" borderId="22" xfId="105" quotePrefix="1"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2" fontId="44" fillId="35" borderId="26" xfId="105"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3" fontId="44" fillId="35" borderId="22" xfId="105" quotePrefix="1" applyNumberFormat="1" applyBorder="1">
      <alignment horizontal="right" vertical="center" indent="3"/>
    </xf>
    <xf numFmtId="4" fontId="44" fillId="35" borderId="22" xfId="105" quotePrefix="1" applyNumberFormat="1" applyBorder="1">
      <alignment horizontal="right" vertical="center" indent="3"/>
    </xf>
    <xf numFmtId="4" fontId="44" fillId="35" borderId="26" xfId="104" quotePrefix="1" applyNumberFormat="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01">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00"/>
      <tableStyleElement type="headerRow" dxfId="99"/>
      <tableStyleElement type="totalRow" dxfId="98"/>
      <tableStyleElement type="firstColumn" dxfId="97"/>
      <tableStyleElement type="firstRowStripe" dxfId="96"/>
      <tableStyleElement type="secondRowStripe" dxfId="95"/>
      <tableStyleElement type="firstHeaderCell" dxfId="94"/>
      <tableStyleElement type="lastHeaderCell" dxfId="93"/>
      <tableStyleElement type="firstTotalCell" dxfId="92"/>
      <tableStyleElement type="lastTotalCell" dxfId="91"/>
    </tableStyle>
    <tableStyle name="Dark Teal 4 -no total" pivot="0" count="7" xr9:uid="{715E95E6-B84B-410A-991C-67C9DAE55875}">
      <tableStyleElement type="wholeTable" dxfId="90"/>
      <tableStyleElement type="headerRow" dxfId="89"/>
      <tableStyleElement type="firstColumn" dxfId="88"/>
      <tableStyleElement type="firstRowStripe" dxfId="87"/>
      <tableStyleElement type="secondRowStripe" dxfId="86"/>
      <tableStyleElement type="firstHeaderCell" dxfId="85"/>
      <tableStyleElement type="lastHeaderCell" dxfId="8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5151486619997132"/>
          <c:w val="0.57489565783472929"/>
          <c:h val="0.66946867934958409"/>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(1,2,3,a)</c:v>
                  </c:pt>
                  <c:pt idx="2">
                    <c:v>Prairie Mountain Health (a)</c:v>
                  </c:pt>
                  <c:pt idx="3">
                    <c:v>Interlake-Eastern RHA  </c:v>
                  </c:pt>
                  <c:pt idx="4">
                    <c:v>Winnipeg RHA (1,2,3)</c:v>
                  </c:pt>
                  <c:pt idx="5">
                    <c:v>Southern Health-Santé Sud (1,2,3)</c:v>
                  </c:pt>
                </c:lvl>
                <c:lvl>
                  <c:pt idx="0">
                    <c:v>   </c:v>
                  </c:pt>
                </c:lvl>
              </c:multiLvlStrCache>
            </c:multiLvlStrRef>
          </c:cat>
          <c:val>
            <c:numRef>
              <c:f>'Graph Data'!$H$6:$H$11</c:f>
              <c:numCache>
                <c:formatCode>0.00</c:formatCode>
                <c:ptCount val="6"/>
                <c:pt idx="0">
                  <c:v>54.185386190999999</c:v>
                </c:pt>
                <c:pt idx="1">
                  <c:v>29.341317364999998</c:v>
                </c:pt>
                <c:pt idx="2">
                  <c:v>54.351851852000003</c:v>
                </c:pt>
                <c:pt idx="3">
                  <c:v>50.56876939</c:v>
                </c:pt>
                <c:pt idx="4">
                  <c:v>57.985803017000002</c:v>
                </c:pt>
                <c:pt idx="5">
                  <c:v>47.702060222</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(1,2,3,a)</c:v>
                  </c:pt>
                  <c:pt idx="2">
                    <c:v>Prairie Mountain Health (a)</c:v>
                  </c:pt>
                  <c:pt idx="3">
                    <c:v>Interlake-Eastern RHA  </c:v>
                  </c:pt>
                  <c:pt idx="4">
                    <c:v>Winnipeg RHA (1,2,3)</c:v>
                  </c:pt>
                  <c:pt idx="5">
                    <c:v>Southern Health-Santé Sud (1,2,3)</c:v>
                  </c:pt>
                </c:lvl>
                <c:lvl>
                  <c:pt idx="0">
                    <c:v>   </c:v>
                  </c:pt>
                </c:lvl>
              </c:multiLvlStrCache>
            </c:multiLvlStrRef>
          </c:cat>
          <c:val>
            <c:numRef>
              <c:f>'Graph Data'!$G$6:$G$11</c:f>
              <c:numCache>
                <c:formatCode>0.00</c:formatCode>
                <c:ptCount val="6"/>
                <c:pt idx="0">
                  <c:v>53.574354773000003</c:v>
                </c:pt>
                <c:pt idx="1">
                  <c:v>31.152647975000001</c:v>
                </c:pt>
                <c:pt idx="2">
                  <c:v>52.80202113</c:v>
                </c:pt>
                <c:pt idx="3">
                  <c:v>51.499680918999999</c:v>
                </c:pt>
                <c:pt idx="4">
                  <c:v>57.431395420000001</c:v>
                </c:pt>
                <c:pt idx="5">
                  <c:v>47.826086957000001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(1,2,3,a)</c:v>
                  </c:pt>
                  <c:pt idx="2">
                    <c:v>Prairie Mountain Health (a)</c:v>
                  </c:pt>
                  <c:pt idx="3">
                    <c:v>Interlake-Eastern RHA  </c:v>
                  </c:pt>
                  <c:pt idx="4">
                    <c:v>Winnipeg RHA (1,2,3)</c:v>
                  </c:pt>
                  <c:pt idx="5">
                    <c:v>Southern Health-Santé Sud (1,2,3)</c:v>
                  </c:pt>
                </c:lvl>
                <c:lvl>
                  <c:pt idx="0">
                    <c:v>   </c:v>
                  </c:pt>
                </c:lvl>
              </c:multiLvlStrCache>
            </c:multiLvlStrRef>
          </c:cat>
          <c:val>
            <c:numRef>
              <c:f>'Graph Data'!$F$6:$F$11</c:f>
              <c:numCache>
                <c:formatCode>0.00</c:formatCode>
                <c:ptCount val="6"/>
                <c:pt idx="0">
                  <c:v>54.608437013</c:v>
                </c:pt>
                <c:pt idx="1">
                  <c:v>37.234042553000002</c:v>
                </c:pt>
                <c:pt idx="2">
                  <c:v>56.589803258000003</c:v>
                </c:pt>
                <c:pt idx="3">
                  <c:v>51.473839351999999</c:v>
                </c:pt>
                <c:pt idx="4">
                  <c:v>57.526385224000002</c:v>
                </c:pt>
                <c:pt idx="5">
                  <c:v>47.569444443999998</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35"/>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2698355059868069"/>
          <c:y val="0.15577924491356898"/>
          <c:w val="0.23290238981393258"/>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3880865029992795"/>
          <c:w val="0.8661362333747884"/>
          <c:h val="0.41478661852351328"/>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46.732564525000001</c:v>
                </c:pt>
                <c:pt idx="1">
                  <c:v>47.402880838000002</c:v>
                </c:pt>
                <c:pt idx="2">
                  <c:v>49.602473498000002</c:v>
                </c:pt>
                <c:pt idx="3">
                  <c:v>47.832512315000002</c:v>
                </c:pt>
                <c:pt idx="4">
                  <c:v>51.278269420000001</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44.354403025000003</c:v>
                </c:pt>
                <c:pt idx="1">
                  <c:v>47.317073170999997</c:v>
                </c:pt>
                <c:pt idx="2">
                  <c:v>47.434782609000003</c:v>
                </c:pt>
                <c:pt idx="3">
                  <c:v>46.140427387999999</c:v>
                </c:pt>
                <c:pt idx="4">
                  <c:v>49.467649467999998</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46.807440925000002</c:v>
                </c:pt>
                <c:pt idx="1">
                  <c:v>45.554971068</c:v>
                </c:pt>
                <c:pt idx="2">
                  <c:v>49.442896935999997</c:v>
                </c:pt>
                <c:pt idx="3">
                  <c:v>45.746785361000001</c:v>
                </c:pt>
                <c:pt idx="4">
                  <c:v>49.525166192</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70"/>
          <c:min val="4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6364750907332759"/>
          <c:y val="0.26618523513290127"/>
          <c:w val="0.28592237124665631"/>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4801675343068305"/>
          <c:w val="0.8661362333747884"/>
          <c:h val="0.40252606545728747"/>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58.777807557999999</c:v>
                </c:pt>
                <c:pt idx="1">
                  <c:v>58.243534482999998</c:v>
                </c:pt>
                <c:pt idx="2">
                  <c:v>57.849162010999997</c:v>
                </c:pt>
                <c:pt idx="3">
                  <c:v>56.987475279999998</c:v>
                </c:pt>
                <c:pt idx="4">
                  <c:v>56.875</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55.502645502999997</c:v>
                </c:pt>
                <c:pt idx="1">
                  <c:v>57.206733298000003</c:v>
                </c:pt>
                <c:pt idx="2">
                  <c:v>58.543873947000002</c:v>
                </c:pt>
                <c:pt idx="3">
                  <c:v>58.201210723999999</c:v>
                </c:pt>
                <c:pt idx="4">
                  <c:v>57.056579784</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56.862745097999998</c:v>
                </c:pt>
                <c:pt idx="1">
                  <c:v>57.349149046000001</c:v>
                </c:pt>
                <c:pt idx="2">
                  <c:v>57.782818259000003</c:v>
                </c:pt>
                <c:pt idx="3">
                  <c:v>59.110169491999997</c:v>
                </c:pt>
                <c:pt idx="4">
                  <c:v>58.372721134000003</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70"/>
          <c:min val="4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7088011277298476"/>
          <c:y val="0.46423703252563042"/>
          <c:w val="0.27994151000263717"/>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ntidepressant prescription follow-up by Manitoba health region for the years 2008/09-2012/13, 2013/14-2017/18, and 2018/19-2022/23. Values represent the crude percent of residents with a diagnosis of depression and a new dispensation of antidepressants who visited a primary care provider 3+ times within four months of the prescription being filled.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0.11588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7261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10.1: Antidepressant Prescription Follow-Up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(all ages) with a diagnosis of depression and a new dispensation of antidepressants who visited a primary care provider 3+ times within four months of the prescription being filled</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antidepressant prescription follow-up by rural income quintile, 2008/09-2012/13, 2013/14-2017/18, and 2018/19-2022/23. The values are based on the crude percent of residents with a diagnosis of depression and a new dispensation of antidepressants who visited a primary care provider 3+ times within four months of the prescription being filled. Data points are plotted for each region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Antidepressant Prescription Follow-Up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(all ages) with a diagnosis of depression and a new dispensation of antidepressants who visited a primary care provider 3+ times within four months of the prescription being filled</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antidepressant prescription follow-up by urban income quintile, 2008/09-2012/13, 2013/14-2017/18, and 2018/19-2022/23. The values are based on the crude percent of residents with a diagnosis of depression and a new dispensation of antidepressants who visited a primary care provider 3+ times within four months of the prescription being filled. Data points are plotted for each region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Antidepressant Prescription Follow-Up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Crude percent of residents (all ages) with a diagnosis of depression and a new dispensation of antidepressants who visited a primary care provider 3+ times within four months of the prescription being filled</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G9" totalsRowShown="0" headerRowDxfId="83" dataDxfId="81" headerRowBorderDxfId="82" tableBorderDxfId="80">
  <tableColumns count="7">
    <tableColumn id="1" xr3:uid="{13204934-9070-47FA-BCE4-2E126490146A}" name="Health Region" dataDxfId="79"/>
    <tableColumn id="2" xr3:uid="{9D13B654-D55D-4E61-A4A1-B01F394BFA69}" name="Count_x000a_(2008/09-2012/13)" dataDxfId="78"/>
    <tableColumn id="3" xr3:uid="{E609746C-577D-448D-A2D5-107C5EC3FC4F}" name="Crude Percent_x000a_(2008/09-2012/13)" dataDxfId="77"/>
    <tableColumn id="4" xr3:uid="{E905B87B-6CF6-472D-A463-4DD4DF0F4579}" name="Count_x000a_(2013/14-2017/18)" dataDxfId="76"/>
    <tableColumn id="5" xr3:uid="{42AC696E-0C0F-41CD-87FE-48FEB719A977}" name="Crude Percent_x000a_(2013/14-2017/18)" dataDxfId="75"/>
    <tableColumn id="6" xr3:uid="{98A3EF03-EBD3-4B5B-968D-B7D8D08DA0B7}" name="Count_x000a_(2018/19-2022/23)" dataDxfId="74"/>
    <tableColumn id="7" xr3:uid="{207C225F-DEFE-422A-B44A-EF5A1D5B5E9B}" name="Crude Percent_x000a_(2018/19-2022/23)" dataDxfId="73"/>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G19" totalsRowShown="0" headerRowDxfId="72" dataDxfId="70" headerRowBorderDxfId="71">
  <tableColumns count="7">
    <tableColumn id="1" xr3:uid="{15A105A5-4238-4990-8FB1-1EC9064EAAF7}" name="Community Area" dataDxfId="69"/>
    <tableColumn id="2" xr3:uid="{F5CE2107-3ABF-4A5E-AE61-0FE7D317DBE0}" name="Count_x000a_(2008/09-2012/13)" dataDxfId="68"/>
    <tableColumn id="3" xr3:uid="{6986163F-37F9-4C51-B8BF-49EF97C8AA8E}" name="Crude Percent_x000a_(2008/09-2012/13)" dataDxfId="67"/>
    <tableColumn id="4" xr3:uid="{17D3DE66-4D16-4579-9390-FCE7DFAD63F4}" name="Count_x000a_(2013/14-2017/18)" dataDxfId="66" dataCellStyle="Data - counts"/>
    <tableColumn id="5" xr3:uid="{CB9FD7DB-67DB-469A-B19C-D7838272F54A}" name="Crude Percent_x000a_(2013/14-2017/18)" dataDxfId="65"/>
    <tableColumn id="6" xr3:uid="{DE6F0234-9AFC-4F7C-B44E-7E3EF1DFD886}" name="Count_x000a_(2018/19-2022/23)" dataDxfId="64" dataCellStyle="Data - counts"/>
    <tableColumn id="7" xr3:uid="{DEF3260F-6C20-44F1-A215-7DE7E706528E}" name="Crude Percent_x000a_(2018/19-2022/23)" dataDxfId="63"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G31" totalsRowShown="0" headerRowDxfId="62" dataDxfId="60" headerRowBorderDxfId="61">
  <tableColumns count="7">
    <tableColumn id="1" xr3:uid="{27D782E4-64EA-42E7-BDD9-167ABC660053}" name="Neighborhood Cluster" dataDxfId="59"/>
    <tableColumn id="2" xr3:uid="{6FB7B7CC-1568-4FBA-8C8A-C3673B0E71C4}" name="Count_x000a_(2008/09-2012/13)" dataDxfId="58"/>
    <tableColumn id="3" xr3:uid="{799AD68C-F0F9-49AB-810E-8A8E76B68BB8}" name="Crude Percent_x000a_(2008/09-2012/13)" dataDxfId="57"/>
    <tableColumn id="4" xr3:uid="{9B3EB30E-4811-4C2F-87EE-547A53BB9DF3}" name="Count_x000a_(2013/14-2017/18)" dataDxfId="56" dataCellStyle="Data - counts"/>
    <tableColumn id="5" xr3:uid="{0F12AD61-6D7D-4366-8714-6875C0A34F39}" name="Crude Percent_x000a_(2013/14-2017/18)" dataDxfId="55"/>
    <tableColumn id="6" xr3:uid="{43E0FA13-9B54-44D6-B201-10E3B3EA5D72}" name="Count_x000a_(2018/19-2022/23)" dataDxfId="54" dataCellStyle="Data - counts"/>
    <tableColumn id="7" xr3:uid="{C517B006-E5E4-45CE-8275-34DFC91A1A27}" name="Crude Percent_x000a_(2018/19-2022/23)" dataDxfId="53"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G28" totalsRowShown="0" headerRowDxfId="52" dataDxfId="50" headerRowBorderDxfId="51">
  <tableColumns count="7">
    <tableColumn id="1" xr3:uid="{56E8EF34-C172-47DD-9A69-8731AF4BEA3C}" name="District" dataDxfId="49"/>
    <tableColumn id="2" xr3:uid="{2C3FE038-D845-4E55-81E9-9689AAFF2A87}" name="Count_x000a_(2008/09-2012/13)" dataDxfId="48"/>
    <tableColumn id="3" xr3:uid="{BA0D3DA2-FE1B-492A-B643-3CFEFEDAF728}" name="Crude Percent_x000a_(2008/09-2012/13)" dataDxfId="47"/>
    <tableColumn id="4" xr3:uid="{65A87695-A081-48FE-8DE3-008DDF3ABE7B}" name="Count_x000a_(2013/14-2017/18)" dataDxfId="46"/>
    <tableColumn id="5" xr3:uid="{94433568-4669-42E6-80A7-30B3ED87FD6E}" name="Crude Percent_x000a_(2013/14-2017/18)" dataDxfId="45"/>
    <tableColumn id="6" xr3:uid="{F9BAEEB1-906A-4FDA-B891-D116C64ECB71}" name="Count_x000a_(2018/19-2022/23)" dataDxfId="44"/>
    <tableColumn id="7" xr3:uid="{0CF98AB4-2418-42C1-BA44-73FF78F5589D}" name="Crude Percent_x000a_(2018/19-2022/23)" dataDxfId="43"/>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G20" totalsRowShown="0" headerRowDxfId="42" dataDxfId="40" headerRowBorderDxfId="41">
  <tableColumns count="7">
    <tableColumn id="1" xr3:uid="{F950CF07-5D56-45EA-9912-AE960FEF62C5}" name="District" dataDxfId="39"/>
    <tableColumn id="2" xr3:uid="{D577F4E8-AFD3-4919-A21A-04C97EBB4CD7}" name="Count_x000a_(2008/09-2012/13)" dataDxfId="38"/>
    <tableColumn id="3" xr3:uid="{E7B9AA8C-BAA1-45C8-B8D1-E513DF08F7CD}" name="Crude Percent_x000a_(2008/09-2012/13)" dataDxfId="37"/>
    <tableColumn id="4" xr3:uid="{AA22EA7D-5DC0-4F3A-8ECA-5325860C71C2}" name="Count_x000a_(2013/14-2017/18)" dataDxfId="36"/>
    <tableColumn id="5" xr3:uid="{8961EBF3-9061-40CF-8EED-1A80E878AA94}" name="Crude Percent_x000a_(2013/14-2017/18)" dataDxfId="35"/>
    <tableColumn id="6" xr3:uid="{5AE41F3B-C96C-4164-9A3A-D1DA1E86C419}" name="Count_x000a_(2018/19-2022/23)" dataDxfId="34"/>
    <tableColumn id="7" xr3:uid="{CC94DDF7-9E48-4746-955D-E442C96C3982}" name="Crude Percent_x000a_(2018/19-2022/23)" dataDxfId="33"/>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G22" totalsRowShown="0" headerRowDxfId="32" dataDxfId="30" headerRowBorderDxfId="31">
  <tableColumns count="7">
    <tableColumn id="1" xr3:uid="{FE5F8FC8-159A-4DF3-B7D2-2F19ED803D96}" name="District" dataDxfId="29"/>
    <tableColumn id="2" xr3:uid="{0C48451A-9843-46CF-881D-DCD2932FAB8E}" name="Count_x000a_(2008/09-2012/13)" dataDxfId="28"/>
    <tableColumn id="3" xr3:uid="{26BCE2F9-001A-4F33-B3FE-6D6410B9F6A9}" name="Crude Percent_x000a_(2008/09-2012/13)" dataDxfId="27"/>
    <tableColumn id="4" xr3:uid="{ACE4089F-A593-4169-8211-DB959B0A7642}" name="Count_x000a_(2013/14-2017/18)" dataDxfId="26"/>
    <tableColumn id="5" xr3:uid="{BBAF5251-1946-45AA-B1BE-33DD00E61DDF}" name="Crude Percent_x000a_(2013/14-2017/18)" dataDxfId="25"/>
    <tableColumn id="6" xr3:uid="{2EBEEC92-8AF4-4122-8D62-E2CACC3843A9}" name="Count_x000a_(2018/19-2022/23)" dataDxfId="24"/>
    <tableColumn id="7" xr3:uid="{EE37DAC4-2A3A-4DD3-9407-19801A4F6813}" name="Crude Percent_x000a_(2018/19-2022/23)" dataDxfId="23"/>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G20" totalsRowShown="0" headerRowDxfId="22" dataDxfId="20" headerRowBorderDxfId="21">
  <tableColumns count="7">
    <tableColumn id="1" xr3:uid="{6E1F500A-8750-4D61-92EF-BE362543E70C}" name="District" dataDxfId="19"/>
    <tableColumn id="2" xr3:uid="{71437E27-5219-4322-8B51-D5994C0FEE0A}" name="Count_x000a_(2008/09-2012/13)" dataDxfId="18"/>
    <tableColumn id="3" xr3:uid="{054969E8-9BFF-44EA-9AC6-6F628BFD315E}" name="Crude Percent_x000a_(2008/09-2012/13)" dataDxfId="17"/>
    <tableColumn id="4" xr3:uid="{82B9FAD0-A182-4979-A453-ABA4A726790B}" name="Count_x000a_(2013/14-2017/18)" dataDxfId="16"/>
    <tableColumn id="5" xr3:uid="{112A539F-2360-4C14-A71A-5D32AF2F734D}" name="Crude Percent_x000a_(2013/14-2017/18)" dataDxfId="15"/>
    <tableColumn id="6" xr3:uid="{FB9C8903-1AC8-4A75-8E6F-8F2F08F49C57}" name="Count_x000a_(2018/19-2022/23)" dataDxfId="14"/>
    <tableColumn id="7" xr3:uid="{290570BD-3038-4C7F-AC18-9BCCFD7BFA28}" name="Crude Percent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Crude Percent_x000a_(2008/09-2012/13)" dataDxfId="8" dataCellStyle="Data - percent"/>
    <tableColumn id="3" xr3:uid="{25DBBBAA-19F0-44AB-A7A3-E2C9680F4E3D}" name="Crude Percent_x000a_(2013/14-2017/18)" dataDxfId="7" dataCellStyle="Data - percent"/>
    <tableColumn id="4" xr3:uid="{B1A4B07F-07FA-4054-9241-0E968E724E9B}" name="Crude Percent_x000a_(2018/19-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76507DC-CA2B-4F57-97E3-3597B880776F}" name="Table919331221303948664" displayName="Table919331221303948664" ref="A2:B12" totalsRowShown="0" headerRowDxfId="5" dataDxfId="3" headerRowBorderDxfId="4">
  <tableColumns count="2">
    <tableColumn id="1" xr3:uid="{8EDF6A66-90BA-4012-9A32-24B39B71DD87}" name="Statistical Tests" dataDxfId="2"/>
    <tableColumn id="2" xr3:uid="{1B0D3E51-B795-484C-AED5-89AB99E33E99}"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O1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5" s="56" customFormat="1" ht="18.899999999999999" customHeight="1" x14ac:dyDescent="0.3">
      <c r="A1" s="115" t="s">
        <v>435</v>
      </c>
      <c r="B1" s="55"/>
      <c r="C1" s="55"/>
      <c r="D1" s="55"/>
      <c r="E1" s="55"/>
      <c r="F1" s="55"/>
      <c r="G1" s="55"/>
      <c r="H1" s="55"/>
      <c r="I1" s="55"/>
    </row>
    <row r="2" spans="1:15" s="56" customFormat="1" ht="18.899999999999999" customHeight="1" x14ac:dyDescent="0.3">
      <c r="A2" s="1" t="s">
        <v>434</v>
      </c>
      <c r="B2" s="57"/>
      <c r="C2" s="57"/>
      <c r="D2" s="57"/>
      <c r="E2" s="57"/>
      <c r="F2" s="57"/>
      <c r="G2" s="57"/>
      <c r="H2" s="55"/>
      <c r="I2" s="55"/>
    </row>
    <row r="3" spans="1:15" s="59" customFormat="1" ht="54" customHeight="1" x14ac:dyDescent="0.3">
      <c r="A3" s="112" t="s">
        <v>455</v>
      </c>
      <c r="B3" s="58" t="s">
        <v>414</v>
      </c>
      <c r="C3" s="58" t="s">
        <v>431</v>
      </c>
      <c r="D3" s="58" t="s">
        <v>415</v>
      </c>
      <c r="E3" s="58" t="s">
        <v>432</v>
      </c>
      <c r="F3" s="58" t="s">
        <v>416</v>
      </c>
      <c r="G3" s="58" t="s">
        <v>433</v>
      </c>
      <c r="N3" s="60"/>
      <c r="O3" s="60"/>
    </row>
    <row r="4" spans="1:15" s="56" customFormat="1" ht="18.899999999999999" customHeight="1" x14ac:dyDescent="0.3">
      <c r="A4" s="61" t="s">
        <v>166</v>
      </c>
      <c r="B4" s="62">
        <v>1781</v>
      </c>
      <c r="C4" s="63">
        <v>47.569444443999998</v>
      </c>
      <c r="D4" s="62">
        <v>1980</v>
      </c>
      <c r="E4" s="63">
        <v>47.826086957000001</v>
      </c>
      <c r="F4" s="62">
        <v>1806</v>
      </c>
      <c r="G4" s="63">
        <v>47.702060222</v>
      </c>
    </row>
    <row r="5" spans="1:15" s="56" customFormat="1" ht="18.899999999999999" customHeight="1" x14ac:dyDescent="0.3">
      <c r="A5" s="61" t="s">
        <v>161</v>
      </c>
      <c r="B5" s="62">
        <v>8721</v>
      </c>
      <c r="C5" s="63">
        <v>57.526385224000002</v>
      </c>
      <c r="D5" s="62">
        <v>9355</v>
      </c>
      <c r="E5" s="63">
        <v>57.431395420000001</v>
      </c>
      <c r="F5" s="62">
        <v>9149</v>
      </c>
      <c r="G5" s="63">
        <v>57.985803017000002</v>
      </c>
    </row>
    <row r="6" spans="1:15" s="56" customFormat="1" ht="18.899999999999999" customHeight="1" x14ac:dyDescent="0.3">
      <c r="A6" s="61" t="s">
        <v>41</v>
      </c>
      <c r="B6" s="62">
        <v>1397</v>
      </c>
      <c r="C6" s="63">
        <v>51.473839351999999</v>
      </c>
      <c r="D6" s="62">
        <v>1614</v>
      </c>
      <c r="E6" s="63">
        <v>51.499680918999999</v>
      </c>
      <c r="F6" s="62">
        <v>1467</v>
      </c>
      <c r="G6" s="63">
        <v>50.56876939</v>
      </c>
    </row>
    <row r="7" spans="1:15" s="56" customFormat="1" ht="18.899999999999999" customHeight="1" x14ac:dyDescent="0.3">
      <c r="A7" s="61" t="s">
        <v>164</v>
      </c>
      <c r="B7" s="62">
        <v>2675</v>
      </c>
      <c r="C7" s="63">
        <v>56.589803258000003</v>
      </c>
      <c r="D7" s="62">
        <v>2299</v>
      </c>
      <c r="E7" s="63">
        <v>52.80202113</v>
      </c>
      <c r="F7" s="62">
        <v>2348</v>
      </c>
      <c r="G7" s="63">
        <v>54.351851852000003</v>
      </c>
    </row>
    <row r="8" spans="1:15" s="56" customFormat="1" ht="18.899999999999999" customHeight="1" x14ac:dyDescent="0.3">
      <c r="A8" s="61" t="s">
        <v>162</v>
      </c>
      <c r="B8" s="62">
        <v>420</v>
      </c>
      <c r="C8" s="63">
        <v>37.234042553000002</v>
      </c>
      <c r="D8" s="62">
        <v>400</v>
      </c>
      <c r="E8" s="63">
        <v>31.152647975000001</v>
      </c>
      <c r="F8" s="62">
        <v>294</v>
      </c>
      <c r="G8" s="63">
        <v>29.341317364999998</v>
      </c>
      <c r="N8" s="64"/>
    </row>
    <row r="9" spans="1:15" s="56" customFormat="1" ht="18.899999999999999" customHeight="1" x14ac:dyDescent="0.3">
      <c r="A9" s="65" t="s">
        <v>23</v>
      </c>
      <c r="B9" s="90">
        <v>15055</v>
      </c>
      <c r="C9" s="91">
        <v>54.608437013</v>
      </c>
      <c r="D9" s="66">
        <v>15693</v>
      </c>
      <c r="E9" s="67">
        <v>53.574354773000003</v>
      </c>
      <c r="F9" s="66">
        <v>15076</v>
      </c>
      <c r="G9" s="67">
        <v>54.185386190999999</v>
      </c>
    </row>
    <row r="10" spans="1:15" ht="18.899999999999999" customHeight="1" x14ac:dyDescent="0.25">
      <c r="A10" s="68" t="s">
        <v>399</v>
      </c>
    </row>
    <row r="11" spans="1:15" x14ac:dyDescent="0.25">
      <c r="B11" s="70"/>
      <c r="F11" s="70"/>
    </row>
    <row r="12" spans="1:15" x14ac:dyDescent="0.25">
      <c r="A12" s="114" t="s">
        <v>457</v>
      </c>
      <c r="B12" s="71"/>
      <c r="C12" s="71"/>
      <c r="D12" s="71"/>
      <c r="E12" s="71"/>
      <c r="F12" s="71"/>
      <c r="G12" s="71"/>
    </row>
    <row r="13" spans="1:15" x14ac:dyDescent="0.25">
      <c r="B13" s="70"/>
      <c r="F13" s="70"/>
    </row>
    <row r="14" spans="1:15" ht="15.6" x14ac:dyDescent="0.3">
      <c r="A14" s="116" t="s">
        <v>458</v>
      </c>
      <c r="B14" s="70"/>
      <c r="F14" s="70"/>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5" sqref="A5"/>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5" customWidth="1"/>
    <col min="7" max="7" width="23.109375" style="95" customWidth="1"/>
    <col min="8" max="8" width="17.33203125" style="95" customWidth="1"/>
    <col min="9" max="10" width="11.44140625" style="12" customWidth="1"/>
    <col min="11" max="11" width="15.109375" style="12" customWidth="1"/>
    <col min="12" max="12" width="2.5546875" style="12" customWidth="1"/>
    <col min="13" max="13" width="9.109375" style="96"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Proportion of Antidepressant Rxs Follow-up of Residents with Depression Dx by Regions, per 100 (age 10+)</v>
      </c>
    </row>
    <row r="3" spans="1:34" x14ac:dyDescent="0.3">
      <c r="B3" s="27" t="str">
        <f>'Raw Data'!B6</f>
        <v xml:space="preserve">date:  November 28, 2024 </v>
      </c>
    </row>
    <row r="4" spans="1:34" x14ac:dyDescent="0.3">
      <c r="AD4"/>
      <c r="AE4"/>
    </row>
    <row r="5" spans="1:34" s="3" customFormat="1" x14ac:dyDescent="0.3">
      <c r="A5" s="3" t="s">
        <v>223</v>
      </c>
      <c r="B5" s="2" t="s">
        <v>171</v>
      </c>
      <c r="C5" s="3" t="s">
        <v>121</v>
      </c>
      <c r="D5" s="26" t="s">
        <v>377</v>
      </c>
      <c r="E5" s="2" t="s">
        <v>378</v>
      </c>
      <c r="F5" s="7" t="s">
        <v>411</v>
      </c>
      <c r="G5" s="7" t="s">
        <v>412</v>
      </c>
      <c r="H5" s="7" t="s">
        <v>413</v>
      </c>
      <c r="I5" s="13"/>
      <c r="J5" s="15" t="s">
        <v>252</v>
      </c>
      <c r="K5" s="44"/>
    </row>
    <row r="6" spans="1:34" x14ac:dyDescent="0.3">
      <c r="A6">
        <v>6</v>
      </c>
      <c r="B6" s="27" t="s">
        <v>122</v>
      </c>
      <c r="C6" t="str">
        <f>IF('Raw Data'!BC13&lt;0,CONCATENATE("(",-1*'Raw Data'!BC13,")"),'Raw Data'!BC13)</f>
        <v xml:space="preserve"> </v>
      </c>
      <c r="D6" s="28" t="s">
        <v>40</v>
      </c>
      <c r="E6" s="27" t="str">
        <f t="shared" ref="E6:E11" si="0">CONCATENATE(B6)&amp; (C6)</f>
        <v xml:space="preserve">Manitoba  </v>
      </c>
      <c r="F6" s="12">
        <f>'Raw Data'!I13</f>
        <v>54.608437013</v>
      </c>
      <c r="G6" s="12">
        <f>'Raw Data'!U13</f>
        <v>53.574354773000003</v>
      </c>
      <c r="H6" s="12">
        <f>'Raw Data'!AG13</f>
        <v>54.185386190999999</v>
      </c>
      <c r="J6" s="15">
        <v>8</v>
      </c>
      <c r="K6" s="14" t="s">
        <v>154</v>
      </c>
      <c r="L6" s="29"/>
      <c r="M6"/>
      <c r="N6" s="27"/>
      <c r="S6" s="6"/>
      <c r="T6" s="6"/>
      <c r="U6" s="6"/>
      <c r="AA6"/>
      <c r="AB6"/>
      <c r="AC6"/>
      <c r="AD6"/>
      <c r="AE6"/>
    </row>
    <row r="7" spans="1:34" x14ac:dyDescent="0.3">
      <c r="A7">
        <v>5</v>
      </c>
      <c r="B7" s="27" t="s">
        <v>162</v>
      </c>
      <c r="C7" t="str">
        <f>IF('Raw Data'!BC12&lt;0,CONCATENATE("(",-1*'Raw Data'!BC12,")"),'Raw Data'!BC12)</f>
        <v>(1,2,3,a)</v>
      </c>
      <c r="D7"/>
      <c r="E7" s="27" t="str">
        <f t="shared" si="0"/>
        <v>Northern Health Region (1,2,3,a)</v>
      </c>
      <c r="F7" s="12">
        <f>'Raw Data'!I12</f>
        <v>37.234042553000002</v>
      </c>
      <c r="G7" s="12">
        <f>'Raw Data'!U12</f>
        <v>31.152647975000001</v>
      </c>
      <c r="H7" s="12">
        <f>'Raw Data'!AG12</f>
        <v>29.341317364999998</v>
      </c>
      <c r="J7" s="15">
        <v>9</v>
      </c>
      <c r="K7" s="44" t="s">
        <v>155</v>
      </c>
      <c r="L7" s="29"/>
      <c r="M7"/>
      <c r="N7" s="27"/>
      <c r="S7" s="6"/>
      <c r="T7" s="6"/>
      <c r="U7" s="6"/>
      <c r="AA7"/>
      <c r="AB7"/>
      <c r="AC7"/>
      <c r="AD7"/>
      <c r="AE7"/>
    </row>
    <row r="8" spans="1:34" x14ac:dyDescent="0.3">
      <c r="A8">
        <v>4</v>
      </c>
      <c r="B8" s="27" t="s">
        <v>164</v>
      </c>
      <c r="C8" t="str">
        <f>IF('Raw Data'!BC11&lt;0,CONCATENATE("(",-1*'Raw Data'!BC11,")"),'Raw Data'!BC11)</f>
        <v>(a)</v>
      </c>
      <c r="D8"/>
      <c r="E8" s="27" t="str">
        <f t="shared" si="0"/>
        <v>Prairie Mountain Health (a)</v>
      </c>
      <c r="F8" s="12">
        <f>'Raw Data'!I11</f>
        <v>56.589803258000003</v>
      </c>
      <c r="G8" s="12">
        <f>'Raw Data'!U11</f>
        <v>52.80202113</v>
      </c>
      <c r="H8" s="12">
        <f>'Raw Data'!AG11</f>
        <v>54.351851852000003</v>
      </c>
      <c r="J8" s="15">
        <v>10</v>
      </c>
      <c r="K8" s="44" t="s">
        <v>157</v>
      </c>
      <c r="L8" s="29"/>
      <c r="M8"/>
      <c r="N8" s="27"/>
      <c r="S8" s="6"/>
      <c r="T8" s="6"/>
      <c r="U8" s="6"/>
      <c r="AA8"/>
      <c r="AB8"/>
      <c r="AC8"/>
      <c r="AD8"/>
      <c r="AE8"/>
    </row>
    <row r="9" spans="1:34" x14ac:dyDescent="0.3">
      <c r="A9">
        <v>3</v>
      </c>
      <c r="B9" s="27" t="s">
        <v>163</v>
      </c>
      <c r="C9" t="str">
        <f>IF('Raw Data'!BC10&lt;0,CONCATENATE("(",-1*'Raw Data'!BC10,")"),'Raw Data'!BC10)</f>
        <v xml:space="preserve"> </v>
      </c>
      <c r="D9"/>
      <c r="E9" s="27" t="str">
        <f t="shared" si="0"/>
        <v xml:space="preserve">Interlake-Eastern RHA  </v>
      </c>
      <c r="F9" s="12">
        <f>'Raw Data'!I10</f>
        <v>51.473839351999999</v>
      </c>
      <c r="G9" s="12">
        <f>'Raw Data'!U10</f>
        <v>51.499680918999999</v>
      </c>
      <c r="H9" s="12">
        <f>'Raw Data'!AG10</f>
        <v>50.56876939</v>
      </c>
      <c r="J9" s="15">
        <v>11</v>
      </c>
      <c r="K9" s="44" t="s">
        <v>156</v>
      </c>
      <c r="L9" s="29"/>
      <c r="M9"/>
      <c r="N9" s="27"/>
      <c r="S9" s="6"/>
      <c r="T9" s="6"/>
      <c r="U9" s="6"/>
      <c r="AA9"/>
      <c r="AB9"/>
      <c r="AC9"/>
      <c r="AD9"/>
      <c r="AE9"/>
    </row>
    <row r="10" spans="1:34" x14ac:dyDescent="0.3">
      <c r="A10">
        <v>2</v>
      </c>
      <c r="B10" s="27" t="s">
        <v>165</v>
      </c>
      <c r="C10" t="str">
        <f>IF('Raw Data'!BC9&lt;0,CONCATENATE("(",-1*'Raw Data'!BC9,")"),'Raw Data'!BC9)</f>
        <v>(1,2,3)</v>
      </c>
      <c r="D10"/>
      <c r="E10" s="27" t="str">
        <f t="shared" si="0"/>
        <v>Winnipeg RHA (1,2,3)</v>
      </c>
      <c r="F10" s="12">
        <f>'Raw Data'!I9</f>
        <v>57.526385224000002</v>
      </c>
      <c r="G10" s="12">
        <f>'Raw Data'!U9</f>
        <v>57.431395420000001</v>
      </c>
      <c r="H10" s="12">
        <f>'Raw Data'!AG9</f>
        <v>57.985803017000002</v>
      </c>
      <c r="J10" s="15">
        <v>12</v>
      </c>
      <c r="K10" s="44" t="s">
        <v>158</v>
      </c>
      <c r="L10" s="29"/>
      <c r="M10"/>
      <c r="N10" s="27"/>
      <c r="S10" s="6"/>
      <c r="T10" s="6"/>
      <c r="U10" s="6"/>
      <c r="AA10"/>
      <c r="AB10"/>
      <c r="AC10"/>
      <c r="AD10"/>
      <c r="AE10"/>
    </row>
    <row r="11" spans="1:34" x14ac:dyDescent="0.3">
      <c r="A11">
        <v>1</v>
      </c>
      <c r="B11" s="27" t="s">
        <v>166</v>
      </c>
      <c r="C11" t="str">
        <f>IF('Raw Data'!BC8&lt;0,CONCATENATE("(",-1*'Raw Data'!BC8,")"),'Raw Data'!BC8)</f>
        <v>(1,2,3)</v>
      </c>
      <c r="D11"/>
      <c r="E11" s="27" t="str">
        <f t="shared" si="0"/>
        <v>Southern Health-Santé Sud (1,2,3)</v>
      </c>
      <c r="F11" s="12">
        <f>'Raw Data'!I8</f>
        <v>47.569444443999998</v>
      </c>
      <c r="G11" s="12">
        <f>'Raw Data'!U8</f>
        <v>47.826086957000001</v>
      </c>
      <c r="H11" s="12">
        <f>'Raw Data'!AG8</f>
        <v>47.702060222</v>
      </c>
      <c r="J11" s="15">
        <v>13</v>
      </c>
      <c r="K11" s="14" t="s">
        <v>42</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
        <v>456</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28, 2024 </v>
      </c>
      <c r="F17"/>
      <c r="G17"/>
      <c r="H17"/>
      <c r="I17"/>
      <c r="J17" s="6"/>
      <c r="K17" s="6"/>
      <c r="L17" s="6"/>
      <c r="M17" s="6"/>
      <c r="N17" s="6" t="s">
        <v>401</v>
      </c>
      <c r="O17" s="6" t="s">
        <v>402</v>
      </c>
      <c r="P17" s="6" t="s">
        <v>403</v>
      </c>
      <c r="R17" s="29"/>
      <c r="V17"/>
      <c r="W17"/>
      <c r="X17"/>
      <c r="AF17" s="6"/>
      <c r="AG17" s="6"/>
      <c r="AH17" s="6"/>
    </row>
    <row r="18" spans="1:34" x14ac:dyDescent="0.3">
      <c r="B18"/>
      <c r="D18"/>
      <c r="E18"/>
      <c r="F18" s="6" t="s">
        <v>427</v>
      </c>
      <c r="G18" s="6" t="s">
        <v>428</v>
      </c>
      <c r="H18" s="6" t="s">
        <v>429</v>
      </c>
      <c r="I18"/>
      <c r="J18" s="6"/>
      <c r="K18" s="6"/>
      <c r="L18" s="6"/>
      <c r="M18" s="6"/>
      <c r="N18" s="37" t="s">
        <v>400</v>
      </c>
      <c r="O18" s="6"/>
      <c r="Q18" s="3"/>
      <c r="R18" s="29"/>
      <c r="V18"/>
      <c r="W18"/>
      <c r="X18"/>
      <c r="AF18" s="6"/>
      <c r="AG18" s="6"/>
      <c r="AH18" s="6"/>
    </row>
    <row r="19" spans="1:34" x14ac:dyDescent="0.3">
      <c r="B19" s="3" t="s">
        <v>24</v>
      </c>
      <c r="C19" s="3" t="s">
        <v>393</v>
      </c>
      <c r="D19" s="26" t="s">
        <v>377</v>
      </c>
      <c r="E19" s="2" t="s">
        <v>378</v>
      </c>
      <c r="F19" s="7" t="s">
        <v>411</v>
      </c>
      <c r="G19" s="7" t="s">
        <v>412</v>
      </c>
      <c r="H19" s="7" t="s">
        <v>413</v>
      </c>
      <c r="I19" s="7"/>
      <c r="J19" s="15" t="s">
        <v>252</v>
      </c>
      <c r="K19" s="44"/>
      <c r="L19" s="7"/>
      <c r="M19" s="12"/>
      <c r="N19" s="7" t="s">
        <v>411</v>
      </c>
      <c r="O19" s="7" t="s">
        <v>412</v>
      </c>
      <c r="P19" s="7" t="s">
        <v>413</v>
      </c>
    </row>
    <row r="20" spans="1:34" ht="27" x14ac:dyDescent="0.3">
      <c r="A20" t="s">
        <v>22</v>
      </c>
      <c r="B20" s="40" t="s">
        <v>394</v>
      </c>
      <c r="C20" s="27" t="str">
        <f>IF(OR('Raw Inc Data'!BS9="s",'Raw Inc Data'!BT9="s",'Raw Inc Data'!BU9="s")," (s)","")</f>
        <v/>
      </c>
      <c r="D20" t="s">
        <v>22</v>
      </c>
      <c r="E20" s="40" t="str">
        <f>CONCATENATE(B20,C20)</f>
        <v>R1
(Lowest)</v>
      </c>
      <c r="F20" s="12">
        <f>'Raw Inc Data'!H9</f>
        <v>46.732564525000001</v>
      </c>
      <c r="G20" s="12">
        <f>'Raw Inc Data'!Y9</f>
        <v>44.354403025000003</v>
      </c>
      <c r="H20" s="12">
        <f>'Raw Inc Data'!AP9</f>
        <v>46.807440925000002</v>
      </c>
      <c r="I20" s="17"/>
      <c r="J20" s="35">
        <v>9</v>
      </c>
      <c r="K20" s="36" t="s">
        <v>33</v>
      </c>
      <c r="L20" s="17"/>
      <c r="M20" s="12"/>
      <c r="N20" s="12" t="str">
        <f>'Raw Inc Data'!BS9</f>
        <v xml:space="preserve"> </v>
      </c>
      <c r="O20" s="12" t="str">
        <f>'Raw Inc Data'!BU9</f>
        <v xml:space="preserve"> </v>
      </c>
      <c r="P20" s="12" t="str">
        <f>'Raw Inc Data'!BT9</f>
        <v xml:space="preserve"> </v>
      </c>
    </row>
    <row r="21" spans="1:34" x14ac:dyDescent="0.3">
      <c r="B21" s="27" t="s">
        <v>25</v>
      </c>
      <c r="C21" s="27" t="str">
        <f>IF(OR('Raw Inc Data'!BS10="s",'Raw Inc Data'!BT10="s",'Raw Inc Data'!BU10="s")," (s)","")</f>
        <v/>
      </c>
      <c r="D21"/>
      <c r="E21" s="40" t="str">
        <f t="shared" ref="E21:E29" si="1">CONCATENATE(B21,C21)</f>
        <v>R2</v>
      </c>
      <c r="F21" s="12">
        <f>'Raw Inc Data'!H10</f>
        <v>47.402880838000002</v>
      </c>
      <c r="G21" s="12">
        <f>'Raw Inc Data'!Y10</f>
        <v>47.317073170999997</v>
      </c>
      <c r="H21" s="12">
        <f>'Raw Inc Data'!AP10</f>
        <v>45.554971068</v>
      </c>
      <c r="I21" s="17"/>
      <c r="J21" s="3">
        <v>10</v>
      </c>
      <c r="K21" t="s">
        <v>25</v>
      </c>
      <c r="L21" s="17"/>
      <c r="M21" s="12"/>
      <c r="N21" s="12" t="str">
        <f>'Raw Inc Data'!BS10</f>
        <v xml:space="preserve"> </v>
      </c>
      <c r="O21" s="12" t="str">
        <f>'Raw Inc Data'!BU10</f>
        <v xml:space="preserve"> </v>
      </c>
      <c r="P21" s="12" t="str">
        <f>'Raw Inc Data'!BT10</f>
        <v xml:space="preserve"> </v>
      </c>
    </row>
    <row r="22" spans="1:34" x14ac:dyDescent="0.3">
      <c r="B22" s="27" t="s">
        <v>26</v>
      </c>
      <c r="C22" s="27" t="str">
        <f>IF(OR('Raw Inc Data'!BS11="s",'Raw Inc Data'!BT11="s",'Raw Inc Data'!BU11="s")," (s)","")</f>
        <v/>
      </c>
      <c r="D22"/>
      <c r="E22" s="40" t="str">
        <f t="shared" si="1"/>
        <v>R3</v>
      </c>
      <c r="F22" s="12">
        <f>'Raw Inc Data'!H11</f>
        <v>49.602473498000002</v>
      </c>
      <c r="G22" s="12">
        <f>'Raw Inc Data'!Y11</f>
        <v>47.434782609000003</v>
      </c>
      <c r="H22" s="12">
        <f>'Raw Inc Data'!AP11</f>
        <v>49.442896935999997</v>
      </c>
      <c r="I22" s="17"/>
      <c r="J22" s="3">
        <v>11</v>
      </c>
      <c r="K22" t="s">
        <v>26</v>
      </c>
      <c r="L22" s="17"/>
      <c r="M22" s="12"/>
      <c r="N22" s="12" t="str">
        <f>'Raw Inc Data'!BS11</f>
        <v xml:space="preserve"> </v>
      </c>
      <c r="O22" s="12" t="str">
        <f>'Raw Inc Data'!BU11</f>
        <v xml:space="preserve"> </v>
      </c>
      <c r="P22" s="12" t="str">
        <f>'Raw Inc Data'!BT11</f>
        <v xml:space="preserve"> </v>
      </c>
    </row>
    <row r="23" spans="1:34" x14ac:dyDescent="0.3">
      <c r="B23" s="27" t="s">
        <v>27</v>
      </c>
      <c r="C23" s="27" t="str">
        <f>IF(OR('Raw Inc Data'!BS12="s",'Raw Inc Data'!BT12="s",'Raw Inc Data'!BU12="s")," (s)","")</f>
        <v/>
      </c>
      <c r="D23"/>
      <c r="E23" s="40" t="str">
        <f t="shared" si="1"/>
        <v>R4</v>
      </c>
      <c r="F23" s="12">
        <f>'Raw Inc Data'!H12</f>
        <v>47.832512315000002</v>
      </c>
      <c r="G23" s="12">
        <f>'Raw Inc Data'!Y12</f>
        <v>46.140427387999999</v>
      </c>
      <c r="H23" s="12">
        <f>'Raw Inc Data'!AP12</f>
        <v>45.746785361000001</v>
      </c>
      <c r="I23" s="17"/>
      <c r="J23" s="3">
        <v>12</v>
      </c>
      <c r="K23" t="s">
        <v>27</v>
      </c>
      <c r="L23" s="17"/>
      <c r="M23" s="12"/>
      <c r="N23" s="12" t="str">
        <f>'Raw Inc Data'!BS12</f>
        <v xml:space="preserve"> </v>
      </c>
      <c r="O23" s="12" t="str">
        <f>'Raw Inc Data'!BU12</f>
        <v xml:space="preserve"> </v>
      </c>
      <c r="P23" s="12" t="str">
        <f>'Raw Inc Data'!BT12</f>
        <v xml:space="preserve"> </v>
      </c>
    </row>
    <row r="24" spans="1:34" ht="27" x14ac:dyDescent="0.3">
      <c r="B24" s="40" t="s">
        <v>395</v>
      </c>
      <c r="C24" s="27" t="str">
        <f>IF(OR('Raw Inc Data'!BS13="s",'Raw Inc Data'!BT13="s",'Raw Inc Data'!BU13="s")," (s)","")</f>
        <v/>
      </c>
      <c r="D24"/>
      <c r="E24" s="40" t="str">
        <f t="shared" si="1"/>
        <v>Rural R5
(Highest)</v>
      </c>
      <c r="F24" s="12">
        <f>'Raw Inc Data'!H13</f>
        <v>51.278269420000001</v>
      </c>
      <c r="G24" s="12">
        <f>'Raw Inc Data'!Y13</f>
        <v>49.467649467999998</v>
      </c>
      <c r="H24" s="12">
        <f>'Raw Inc Data'!AP13</f>
        <v>49.525166192</v>
      </c>
      <c r="I24" s="17"/>
      <c r="J24" s="3">
        <v>13</v>
      </c>
      <c r="K24" t="s">
        <v>34</v>
      </c>
      <c r="L24" s="17"/>
      <c r="M24" s="12"/>
      <c r="N24" s="12" t="str">
        <f>'Raw Inc Data'!BS13</f>
        <v xml:space="preserve"> </v>
      </c>
      <c r="O24" s="12" t="str">
        <f>'Raw Inc Data'!BU13</f>
        <v xml:space="preserve"> </v>
      </c>
      <c r="P24" s="12" t="str">
        <f>'Raw Inc Data'!BT13</f>
        <v xml:space="preserve"> </v>
      </c>
    </row>
    <row r="25" spans="1:34" ht="27" x14ac:dyDescent="0.3">
      <c r="A25" t="s">
        <v>22</v>
      </c>
      <c r="B25" s="40" t="s">
        <v>396</v>
      </c>
      <c r="C25" s="27" t="str">
        <f>IF(OR('Raw Inc Data'!BS14="s",'Raw Inc Data'!BT14="s",'Raw Inc Data'!BU14="s")," (s)","")</f>
        <v/>
      </c>
      <c r="D25" t="s">
        <v>22</v>
      </c>
      <c r="E25" s="40" t="str">
        <f t="shared" si="1"/>
        <v>U1
(Lowest)</v>
      </c>
      <c r="F25" s="12">
        <f>'Raw Inc Data'!H14</f>
        <v>58.777807557999999</v>
      </c>
      <c r="G25" s="12">
        <f>'Raw Inc Data'!Y14</f>
        <v>55.502645502999997</v>
      </c>
      <c r="H25" s="12">
        <f>'Raw Inc Data'!AP14</f>
        <v>56.862745097999998</v>
      </c>
      <c r="I25" s="17"/>
      <c r="J25" s="45">
        <v>14</v>
      </c>
      <c r="K25" s="44" t="s">
        <v>35</v>
      </c>
      <c r="L25" s="17"/>
      <c r="M25" s="12"/>
      <c r="N25" s="12" t="str">
        <f>'Raw Inc Data'!BS14</f>
        <v xml:space="preserve"> </v>
      </c>
      <c r="O25" s="12" t="str">
        <f>'Raw Inc Data'!BU14</f>
        <v xml:space="preserve"> </v>
      </c>
      <c r="P25" s="12" t="str">
        <f>'Raw Inc Data'!BT14</f>
        <v xml:space="preserve"> </v>
      </c>
    </row>
    <row r="26" spans="1:34" x14ac:dyDescent="0.3">
      <c r="B26" s="27" t="s">
        <v>28</v>
      </c>
      <c r="C26" s="27" t="str">
        <f>IF(OR('Raw Inc Data'!BS15="s",'Raw Inc Data'!BT15="s",'Raw Inc Data'!BU15="s")," (s)","")</f>
        <v/>
      </c>
      <c r="D26"/>
      <c r="E26" s="40" t="str">
        <f t="shared" si="1"/>
        <v>U2</v>
      </c>
      <c r="F26" s="12">
        <f>'Raw Inc Data'!H15</f>
        <v>58.243534482999998</v>
      </c>
      <c r="G26" s="12">
        <f>'Raw Inc Data'!Y15</f>
        <v>57.206733298000003</v>
      </c>
      <c r="H26" s="12">
        <f>'Raw Inc Data'!AP15</f>
        <v>57.349149046000001</v>
      </c>
      <c r="I26" s="17"/>
      <c r="J26" s="3">
        <v>15</v>
      </c>
      <c r="K26" t="s">
        <v>28</v>
      </c>
      <c r="L26" s="17"/>
      <c r="M26" s="12"/>
      <c r="N26" s="12" t="str">
        <f>'Raw Inc Data'!BS15</f>
        <v xml:space="preserve"> </v>
      </c>
      <c r="O26" s="12" t="str">
        <f>'Raw Inc Data'!BU15</f>
        <v xml:space="preserve"> </v>
      </c>
      <c r="P26" s="12" t="str">
        <f>'Raw Inc Data'!BT15</f>
        <v xml:space="preserve"> </v>
      </c>
    </row>
    <row r="27" spans="1:34" x14ac:dyDescent="0.3">
      <c r="B27" s="27" t="s">
        <v>29</v>
      </c>
      <c r="C27" s="27" t="str">
        <f>IF(OR('Raw Inc Data'!BS16="s",'Raw Inc Data'!BT16="s",'Raw Inc Data'!BU16="s")," (s)","")</f>
        <v/>
      </c>
      <c r="D27"/>
      <c r="E27" s="40" t="str">
        <f t="shared" si="1"/>
        <v>U3</v>
      </c>
      <c r="F27" s="12">
        <f>'Raw Inc Data'!H16</f>
        <v>57.849162010999997</v>
      </c>
      <c r="G27" s="12">
        <f>'Raw Inc Data'!Y16</f>
        <v>58.543873947000002</v>
      </c>
      <c r="H27" s="12">
        <f>'Raw Inc Data'!AP16</f>
        <v>57.782818259000003</v>
      </c>
      <c r="I27" s="17"/>
      <c r="J27" s="3">
        <v>16</v>
      </c>
      <c r="K27" t="s">
        <v>29</v>
      </c>
      <c r="L27" s="17"/>
      <c r="M27" s="12"/>
      <c r="N27" s="12" t="str">
        <f>'Raw Inc Data'!BS16</f>
        <v xml:space="preserve"> </v>
      </c>
      <c r="O27" s="12" t="str">
        <f>'Raw Inc Data'!BU16</f>
        <v xml:space="preserve"> </v>
      </c>
      <c r="P27" s="12" t="str">
        <f>'Raw Inc Data'!BT16</f>
        <v xml:space="preserve"> </v>
      </c>
    </row>
    <row r="28" spans="1:34" x14ac:dyDescent="0.3">
      <c r="B28" s="27" t="s">
        <v>30</v>
      </c>
      <c r="C28" s="27" t="str">
        <f>IF(OR('Raw Inc Data'!BS17="s",'Raw Inc Data'!BT17="s",'Raw Inc Data'!BU17="s")," (s)","")</f>
        <v/>
      </c>
      <c r="D28"/>
      <c r="E28" s="40" t="str">
        <f t="shared" si="1"/>
        <v>U4</v>
      </c>
      <c r="F28" s="12">
        <f>'Raw Inc Data'!H17</f>
        <v>56.987475279999998</v>
      </c>
      <c r="G28" s="12">
        <f>'Raw Inc Data'!Y17</f>
        <v>58.201210723999999</v>
      </c>
      <c r="H28" s="12">
        <f>'Raw Inc Data'!AP17</f>
        <v>59.110169491999997</v>
      </c>
      <c r="I28" s="17"/>
      <c r="J28" s="3">
        <v>17</v>
      </c>
      <c r="K28" t="s">
        <v>30</v>
      </c>
      <c r="L28" s="17"/>
      <c r="M28" s="12"/>
      <c r="N28" s="12" t="str">
        <f>'Raw Inc Data'!BS17</f>
        <v xml:space="preserve"> </v>
      </c>
      <c r="O28" s="12" t="str">
        <f>'Raw Inc Data'!BU17</f>
        <v xml:space="preserve"> </v>
      </c>
      <c r="P28" s="12" t="str">
        <f>'Raw Inc Data'!BT17</f>
        <v xml:space="preserve"> </v>
      </c>
    </row>
    <row r="29" spans="1:34" ht="27" x14ac:dyDescent="0.3">
      <c r="B29" s="40" t="s">
        <v>397</v>
      </c>
      <c r="C29" s="27" t="str">
        <f>IF(OR('Raw Inc Data'!BS18="s",'Raw Inc Data'!BT18="s",'Raw Inc Data'!BU18="s")," (s)","")</f>
        <v/>
      </c>
      <c r="D29"/>
      <c r="E29" s="40" t="str">
        <f t="shared" si="1"/>
        <v>Urban U5
(Highest)</v>
      </c>
      <c r="F29" s="12">
        <f>'Raw Inc Data'!H18</f>
        <v>56.875</v>
      </c>
      <c r="G29" s="12">
        <f>'Raw Inc Data'!Y18</f>
        <v>57.056579784</v>
      </c>
      <c r="H29" s="12">
        <f>'Raw Inc Data'!AP18</f>
        <v>58.372721134000003</v>
      </c>
      <c r="I29" s="17"/>
      <c r="J29" s="3">
        <v>18</v>
      </c>
      <c r="K29" t="s">
        <v>36</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230</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380</v>
      </c>
      <c r="G33" s="30" t="s">
        <v>381</v>
      </c>
      <c r="H33" t="s">
        <v>382</v>
      </c>
      <c r="I33"/>
      <c r="J33" s="37" t="s">
        <v>379</v>
      </c>
      <c r="K33" s="6"/>
      <c r="L33" s="31"/>
      <c r="M33" s="30"/>
      <c r="N33" s="30"/>
      <c r="O33" s="30"/>
      <c r="R33" s="29"/>
      <c r="V33"/>
      <c r="W33"/>
      <c r="X33"/>
      <c r="AF33" s="6"/>
      <c r="AG33" s="6"/>
      <c r="AH33" s="6"/>
    </row>
    <row r="34" spans="2:34" x14ac:dyDescent="0.3">
      <c r="B34"/>
      <c r="D34"/>
      <c r="E34" s="23" t="s">
        <v>254</v>
      </c>
      <c r="F34" s="24" t="str">
        <f>IF('Raw Inc Data'!BN9="r","*","")</f>
        <v/>
      </c>
      <c r="G34" s="24" t="str">
        <f>IF('Raw Inc Data'!BO9="r","*","")</f>
        <v/>
      </c>
      <c r="H34" s="24" t="str">
        <f>IF('Raw Inc Data'!BP9="r","*","")</f>
        <v/>
      </c>
      <c r="I34" s="22"/>
      <c r="J34" s="38" t="s">
        <v>254</v>
      </c>
      <c r="K34" s="38" t="s">
        <v>383</v>
      </c>
      <c r="L34" s="38" t="s">
        <v>385</v>
      </c>
      <c r="M34" s="38" t="s">
        <v>386</v>
      </c>
      <c r="N34"/>
      <c r="O34" s="29"/>
    </row>
    <row r="35" spans="2:34" x14ac:dyDescent="0.3">
      <c r="B35"/>
      <c r="D35"/>
      <c r="E35" s="23" t="s">
        <v>253</v>
      </c>
      <c r="F35" s="24" t="str">
        <f>IF('Raw Inc Data'!BN14="u","*","")</f>
        <v/>
      </c>
      <c r="G35" s="24" t="str">
        <f>IF('Raw Inc Data'!BO14="u","*","")</f>
        <v/>
      </c>
      <c r="H35" s="24" t="str">
        <f>IF('Raw Inc Data'!BP14="u","*","")</f>
        <v/>
      </c>
      <c r="I35" s="32"/>
      <c r="J35" s="38" t="s">
        <v>253</v>
      </c>
      <c r="K35" s="38" t="s">
        <v>384</v>
      </c>
      <c r="L35" s="38" t="s">
        <v>388</v>
      </c>
      <c r="M35" s="38" t="s">
        <v>387</v>
      </c>
      <c r="N35"/>
      <c r="O35" s="29"/>
    </row>
    <row r="36" spans="2:34" x14ac:dyDescent="0.3">
      <c r="B36"/>
      <c r="D36"/>
      <c r="E36" s="33" t="s">
        <v>256</v>
      </c>
      <c r="F36" s="34"/>
      <c r="G36" s="24" t="str">
        <f>IF('Raw Inc Data'!BQ9="a"," (a)","")</f>
        <v/>
      </c>
      <c r="H36" s="24" t="str">
        <f>IF('Raw Inc Data'!BR9="b"," (b)","")</f>
        <v/>
      </c>
      <c r="I36" s="22"/>
      <c r="J36" s="38" t="s">
        <v>256</v>
      </c>
      <c r="K36" s="38"/>
      <c r="L36" s="38" t="s">
        <v>389</v>
      </c>
      <c r="M36" s="38" t="s">
        <v>390</v>
      </c>
      <c r="N36" s="6"/>
      <c r="O36" s="29"/>
    </row>
    <row r="37" spans="2:34" x14ac:dyDescent="0.3">
      <c r="B37"/>
      <c r="D37"/>
      <c r="E37" s="33" t="s">
        <v>255</v>
      </c>
      <c r="F37" s="34"/>
      <c r="G37" s="24" t="str">
        <f>IF('Raw Inc Data'!BQ14="a"," (a)","")</f>
        <v/>
      </c>
      <c r="H37" s="24" t="str">
        <f>IF('Raw Inc Data'!BR14="b"," (b)","")</f>
        <v/>
      </c>
      <c r="I37" s="22"/>
      <c r="J37" s="39" t="s">
        <v>255</v>
      </c>
      <c r="K37" s="38"/>
      <c r="L37" s="38" t="s">
        <v>391</v>
      </c>
      <c r="M37" s="24" t="s">
        <v>392</v>
      </c>
      <c r="N37" s="6"/>
      <c r="O37" s="29"/>
    </row>
    <row r="38" spans="2:34" x14ac:dyDescent="0.3">
      <c r="B38"/>
      <c r="D38"/>
      <c r="E38" s="23" t="s">
        <v>360</v>
      </c>
      <c r="F38" s="25" t="str">
        <f>CONCATENATE(F$19,F34)</f>
        <v>2008/09-2012/13</v>
      </c>
      <c r="G38" s="25" t="str">
        <f>CONCATENATE(G$19,G34,G36)</f>
        <v>2013/14-2017/18</v>
      </c>
      <c r="H38" s="25" t="str">
        <f>CONCATENATE(H$19,H34,H36)</f>
        <v>2018/19-2022/23</v>
      </c>
      <c r="I38" s="6"/>
      <c r="J38" s="38"/>
      <c r="K38" s="38"/>
      <c r="L38" s="38"/>
      <c r="M38" s="24"/>
      <c r="N38" s="6"/>
      <c r="O38" s="29"/>
    </row>
    <row r="39" spans="2:34" x14ac:dyDescent="0.3">
      <c r="B39"/>
      <c r="D39"/>
      <c r="E39" s="23" t="s">
        <v>361</v>
      </c>
      <c r="F39" s="25" t="str">
        <f>CONCATENATE(F$19,F35)</f>
        <v>2008/09-2012/13</v>
      </c>
      <c r="G39" s="25" t="str">
        <f>CONCATENATE(G$19,G35,G37)</f>
        <v>2013/14-2017/18</v>
      </c>
      <c r="H39" s="25" t="str">
        <f>CONCATENATE(H$19,H35,H37)</f>
        <v>2018/19-2022/23</v>
      </c>
      <c r="I39" s="6"/>
      <c r="J39" s="24"/>
      <c r="K39" s="24"/>
      <c r="L39" s="24"/>
      <c r="M39" s="24"/>
      <c r="N39" s="6"/>
      <c r="O39" s="29"/>
    </row>
    <row r="40" spans="2:34" x14ac:dyDescent="0.3">
      <c r="B40"/>
      <c r="D40"/>
      <c r="J40" s="6"/>
      <c r="K40" s="6"/>
      <c r="L40" s="6"/>
      <c r="M40" s="6"/>
      <c r="N40" s="6"/>
      <c r="O40" s="29"/>
    </row>
    <row r="41" spans="2:34" x14ac:dyDescent="0.3">
      <c r="B41" s="49" t="s">
        <v>404</v>
      </c>
      <c r="C41" s="49"/>
      <c r="D41" s="50"/>
      <c r="E41" s="50"/>
      <c r="F41" s="50"/>
      <c r="G41" s="50"/>
      <c r="H41" s="50"/>
      <c r="I41" s="50"/>
      <c r="J41" s="50"/>
      <c r="K41" s="50"/>
      <c r="L41" s="50"/>
      <c r="M41" s="50"/>
      <c r="N41" s="50"/>
      <c r="O41" s="50"/>
      <c r="P41" s="50"/>
      <c r="Q41" s="50"/>
      <c r="R41" s="5"/>
      <c r="U41" s="6"/>
      <c r="AE41"/>
    </row>
    <row r="42" spans="2:34" x14ac:dyDescent="0.3">
      <c r="L42" s="96"/>
      <c r="M42" s="44"/>
      <c r="N42"/>
      <c r="U42" s="6"/>
      <c r="AE42"/>
    </row>
    <row r="43" spans="2:34" x14ac:dyDescent="0.3">
      <c r="L43" s="96"/>
      <c r="M43" s="44"/>
      <c r="N43"/>
      <c r="U43" s="6"/>
      <c r="AE43"/>
    </row>
    <row r="44" spans="2:34" x14ac:dyDescent="0.3">
      <c r="L44" s="96"/>
      <c r="M44" s="44"/>
      <c r="N44"/>
      <c r="U44" s="6"/>
      <c r="AE44"/>
    </row>
    <row r="45" spans="2:34" x14ac:dyDescent="0.3">
      <c r="L45" s="96"/>
      <c r="M45" s="44"/>
      <c r="N45"/>
      <c r="U45" s="6"/>
      <c r="AE45"/>
    </row>
    <row r="46" spans="2:34" x14ac:dyDescent="0.3">
      <c r="L46" s="96"/>
      <c r="M46" s="44"/>
      <c r="N46"/>
      <c r="U46" s="6"/>
      <c r="AE46"/>
    </row>
    <row r="47" spans="2:34" x14ac:dyDescent="0.3">
      <c r="L47" s="96"/>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K82" workbookViewId="0">
      <selection activeCell="BG93" sqref="BG93"/>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93"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417</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4"/>
      <c r="BE5" s="94"/>
      <c r="BF5" s="94"/>
    </row>
    <row r="6" spans="1:93" x14ac:dyDescent="0.3">
      <c r="A6" s="9"/>
      <c r="B6" t="s">
        <v>441</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4"/>
      <c r="BE6" s="94"/>
      <c r="BF6" s="94"/>
    </row>
    <row r="7" spans="1:93" x14ac:dyDescent="0.3">
      <c r="A7" s="9"/>
      <c r="B7" t="s">
        <v>0</v>
      </c>
      <c r="C7" s="97" t="s">
        <v>1</v>
      </c>
      <c r="D7" s="98" t="s">
        <v>2</v>
      </c>
      <c r="E7" s="99" t="s">
        <v>442</v>
      </c>
      <c r="F7" s="98" t="s">
        <v>443</v>
      </c>
      <c r="G7" s="98" t="s">
        <v>444</v>
      </c>
      <c r="H7" s="98" t="s">
        <v>3</v>
      </c>
      <c r="I7" s="100" t="s">
        <v>4</v>
      </c>
      <c r="J7" s="98" t="s">
        <v>147</v>
      </c>
      <c r="K7" s="98" t="s">
        <v>148</v>
      </c>
      <c r="L7" s="98" t="s">
        <v>5</v>
      </c>
      <c r="M7" s="98" t="s">
        <v>6</v>
      </c>
      <c r="N7" s="98" t="s">
        <v>7</v>
      </c>
      <c r="O7" s="98" t="s">
        <v>8</v>
      </c>
      <c r="P7" s="98" t="s">
        <v>9</v>
      </c>
      <c r="Q7" s="99" t="s">
        <v>445</v>
      </c>
      <c r="R7" s="98" t="s">
        <v>446</v>
      </c>
      <c r="S7" s="98" t="s">
        <v>447</v>
      </c>
      <c r="T7" s="98" t="s">
        <v>10</v>
      </c>
      <c r="U7" s="100" t="s">
        <v>11</v>
      </c>
      <c r="V7" s="98" t="s">
        <v>149</v>
      </c>
      <c r="W7" s="98" t="s">
        <v>150</v>
      </c>
      <c r="X7" s="98" t="s">
        <v>12</v>
      </c>
      <c r="Y7" s="98" t="s">
        <v>13</v>
      </c>
      <c r="Z7" s="98" t="s">
        <v>14</v>
      </c>
      <c r="AA7" s="98" t="s">
        <v>199</v>
      </c>
      <c r="AB7" s="98" t="s">
        <v>200</v>
      </c>
      <c r="AC7" s="99" t="s">
        <v>448</v>
      </c>
      <c r="AD7" s="98" t="s">
        <v>449</v>
      </c>
      <c r="AE7" s="98" t="s">
        <v>450</v>
      </c>
      <c r="AF7" s="98" t="s">
        <v>201</v>
      </c>
      <c r="AG7" s="100" t="s">
        <v>202</v>
      </c>
      <c r="AH7" s="98" t="s">
        <v>203</v>
      </c>
      <c r="AI7" s="98" t="s">
        <v>204</v>
      </c>
      <c r="AJ7" s="98" t="s">
        <v>205</v>
      </c>
      <c r="AK7" s="98" t="s">
        <v>206</v>
      </c>
      <c r="AL7" s="98" t="s">
        <v>207</v>
      </c>
      <c r="AM7" s="98" t="s">
        <v>208</v>
      </c>
      <c r="AN7" s="98" t="s">
        <v>209</v>
      </c>
      <c r="AO7" s="98" t="s">
        <v>210</v>
      </c>
      <c r="AP7" s="98" t="s">
        <v>211</v>
      </c>
      <c r="AQ7" s="98" t="s">
        <v>15</v>
      </c>
      <c r="AR7" s="98" t="s">
        <v>16</v>
      </c>
      <c r="AS7" s="98" t="s">
        <v>17</v>
      </c>
      <c r="AT7" s="98" t="s">
        <v>18</v>
      </c>
      <c r="AU7" s="97" t="s">
        <v>151</v>
      </c>
      <c r="AV7" s="97" t="s">
        <v>152</v>
      </c>
      <c r="AW7" s="97" t="s">
        <v>212</v>
      </c>
      <c r="AX7" s="97" t="s">
        <v>153</v>
      </c>
      <c r="AY7" s="97" t="s">
        <v>213</v>
      </c>
      <c r="AZ7" s="97" t="s">
        <v>19</v>
      </c>
      <c r="BA7" s="97" t="s">
        <v>20</v>
      </c>
      <c r="BB7" s="97" t="s">
        <v>214</v>
      </c>
      <c r="BC7" s="101" t="s">
        <v>21</v>
      </c>
      <c r="BD7" s="102" t="s">
        <v>421</v>
      </c>
      <c r="BE7" s="102" t="s">
        <v>422</v>
      </c>
      <c r="BF7" s="102" t="s">
        <v>423</v>
      </c>
    </row>
    <row r="8" spans="1:93" s="3" customFormat="1" x14ac:dyDescent="0.3">
      <c r="A8" s="9" t="s">
        <v>398</v>
      </c>
      <c r="B8" s="3" t="s">
        <v>154</v>
      </c>
      <c r="C8" s="103">
        <v>1781</v>
      </c>
      <c r="D8" s="104">
        <v>3744</v>
      </c>
      <c r="E8" s="99"/>
      <c r="F8" s="105"/>
      <c r="G8" s="105"/>
      <c r="H8" s="105">
        <v>3.6474143999999999E-8</v>
      </c>
      <c r="I8" s="106">
        <v>47.569444443999998</v>
      </c>
      <c r="J8" s="105">
        <v>45.410714243999998</v>
      </c>
      <c r="K8" s="105">
        <v>49.830796155000002</v>
      </c>
      <c r="L8" s="105">
        <v>0.8711006402</v>
      </c>
      <c r="M8" s="105">
        <v>0.82935198720000003</v>
      </c>
      <c r="N8" s="105">
        <v>0.91495087389999996</v>
      </c>
      <c r="O8" s="104">
        <v>1980</v>
      </c>
      <c r="P8" s="104">
        <v>4140</v>
      </c>
      <c r="Q8" s="99"/>
      <c r="R8" s="105"/>
      <c r="S8" s="105"/>
      <c r="T8" s="105">
        <v>1.9447261E-6</v>
      </c>
      <c r="U8" s="106">
        <v>47.826086957000001</v>
      </c>
      <c r="V8" s="105">
        <v>45.76521606</v>
      </c>
      <c r="W8" s="105">
        <v>49.979761715999999</v>
      </c>
      <c r="X8" s="105">
        <v>0.89270486149999995</v>
      </c>
      <c r="Y8" s="105">
        <v>0.85193728020000004</v>
      </c>
      <c r="Z8" s="105">
        <v>0.93542328549999998</v>
      </c>
      <c r="AA8" s="104">
        <v>1806</v>
      </c>
      <c r="AB8" s="104">
        <v>3786</v>
      </c>
      <c r="AC8" s="99"/>
      <c r="AD8" s="105"/>
      <c r="AE8" s="105"/>
      <c r="AF8" s="105">
        <v>3.0909991000000003E-7</v>
      </c>
      <c r="AG8" s="106">
        <v>47.702060222</v>
      </c>
      <c r="AH8" s="105">
        <v>45.552003016</v>
      </c>
      <c r="AI8" s="105">
        <v>49.953600252999998</v>
      </c>
      <c r="AJ8" s="105">
        <v>0.88034917850000005</v>
      </c>
      <c r="AK8" s="105">
        <v>0.83841593599999997</v>
      </c>
      <c r="AL8" s="105">
        <v>0.92437970560000005</v>
      </c>
      <c r="AM8" s="105">
        <v>0.93639450229999999</v>
      </c>
      <c r="AN8" s="105">
        <v>0.9974067137</v>
      </c>
      <c r="AO8" s="105">
        <v>0.93578349790000004</v>
      </c>
      <c r="AP8" s="105">
        <v>1.0630879416000001</v>
      </c>
      <c r="AQ8" s="105">
        <v>0.86913506470000002</v>
      </c>
      <c r="AR8" s="105">
        <v>1.0053951127</v>
      </c>
      <c r="AS8" s="105">
        <v>0.94305796630000005</v>
      </c>
      <c r="AT8" s="105">
        <v>1.0718528114999999</v>
      </c>
      <c r="AU8" s="103">
        <v>1</v>
      </c>
      <c r="AV8" s="103">
        <v>2</v>
      </c>
      <c r="AW8" s="103">
        <v>3</v>
      </c>
      <c r="AX8" s="103" t="s">
        <v>22</v>
      </c>
      <c r="AY8" s="103" t="s">
        <v>22</v>
      </c>
      <c r="AZ8" s="103" t="s">
        <v>22</v>
      </c>
      <c r="BA8" s="103" t="s">
        <v>22</v>
      </c>
      <c r="BB8" s="103" t="s">
        <v>22</v>
      </c>
      <c r="BC8" s="101" t="s">
        <v>217</v>
      </c>
      <c r="BD8" s="102">
        <v>1781</v>
      </c>
      <c r="BE8" s="102">
        <v>1980</v>
      </c>
      <c r="BF8" s="102">
        <v>1806</v>
      </c>
      <c r="BG8" s="37"/>
      <c r="BH8" s="37"/>
      <c r="BI8" s="37"/>
      <c r="BJ8" s="37"/>
      <c r="BK8" s="37"/>
      <c r="BL8" s="37"/>
      <c r="BM8" s="37"/>
      <c r="BN8" s="37"/>
      <c r="BO8" s="37"/>
      <c r="BP8" s="37"/>
      <c r="BQ8" s="37"/>
      <c r="BR8" s="37"/>
      <c r="BS8" s="37"/>
      <c r="BT8" s="37"/>
      <c r="BU8" s="37"/>
      <c r="BV8" s="37"/>
      <c r="BW8" s="37"/>
    </row>
    <row r="9" spans="1:93" x14ac:dyDescent="0.3">
      <c r="A9" s="9"/>
      <c r="B9" t="s">
        <v>155</v>
      </c>
      <c r="C9" s="97">
        <v>8721</v>
      </c>
      <c r="D9" s="107">
        <v>15160</v>
      </c>
      <c r="E9" s="108"/>
      <c r="F9" s="98"/>
      <c r="G9" s="98"/>
      <c r="H9" s="98">
        <v>1.096003E-4</v>
      </c>
      <c r="I9" s="100">
        <v>57.526385224000002</v>
      </c>
      <c r="J9" s="98">
        <v>56.331619977000003</v>
      </c>
      <c r="K9" s="98">
        <v>58.74649084</v>
      </c>
      <c r="L9" s="98">
        <v>1.0534340180999999</v>
      </c>
      <c r="M9" s="98">
        <v>1.0260128082</v>
      </c>
      <c r="N9" s="98">
        <v>1.0815880870000001</v>
      </c>
      <c r="O9" s="107">
        <v>9355</v>
      </c>
      <c r="P9" s="107">
        <v>16289</v>
      </c>
      <c r="Q9" s="108"/>
      <c r="R9" s="98"/>
      <c r="S9" s="98"/>
      <c r="T9" s="98">
        <v>1.0244540999999999E-7</v>
      </c>
      <c r="U9" s="100">
        <v>57.431395420000001</v>
      </c>
      <c r="V9" s="98">
        <v>56.279315222000001</v>
      </c>
      <c r="W9" s="98">
        <v>58.607059573000001</v>
      </c>
      <c r="X9" s="98">
        <v>1.0719941596</v>
      </c>
      <c r="Y9" s="98">
        <v>1.044898184</v>
      </c>
      <c r="Z9" s="98">
        <v>1.0997927796</v>
      </c>
      <c r="AA9" s="107">
        <v>9149</v>
      </c>
      <c r="AB9" s="107">
        <v>15778</v>
      </c>
      <c r="AC9" s="108"/>
      <c r="AD9" s="98"/>
      <c r="AE9" s="98"/>
      <c r="AF9" s="98">
        <v>3.1377017000000002E-7</v>
      </c>
      <c r="AG9" s="100">
        <v>57.985803017000002</v>
      </c>
      <c r="AH9" s="98">
        <v>56.809711800999999</v>
      </c>
      <c r="AI9" s="98">
        <v>59.186242014999998</v>
      </c>
      <c r="AJ9" s="98">
        <v>1.0701373026000001</v>
      </c>
      <c r="AK9" s="98">
        <v>1.0426987316</v>
      </c>
      <c r="AL9" s="98">
        <v>1.0982979182999999</v>
      </c>
      <c r="AM9" s="98">
        <v>0.51350934780000002</v>
      </c>
      <c r="AN9" s="98">
        <v>1.0096533888999999</v>
      </c>
      <c r="AO9" s="98">
        <v>0.98097190229999998</v>
      </c>
      <c r="AP9" s="98">
        <v>1.0391734598</v>
      </c>
      <c r="AQ9" s="98">
        <v>0.91159615589999998</v>
      </c>
      <c r="AR9" s="98">
        <v>0.99834876110000004</v>
      </c>
      <c r="AS9" s="98">
        <v>0.96964380579999998</v>
      </c>
      <c r="AT9" s="98">
        <v>1.0279034867000001</v>
      </c>
      <c r="AU9" s="97">
        <v>1</v>
      </c>
      <c r="AV9" s="97">
        <v>2</v>
      </c>
      <c r="AW9" s="97">
        <v>3</v>
      </c>
      <c r="AX9" s="97" t="s">
        <v>22</v>
      </c>
      <c r="AY9" s="97" t="s">
        <v>22</v>
      </c>
      <c r="AZ9" s="97" t="s">
        <v>22</v>
      </c>
      <c r="BA9" s="97" t="s">
        <v>22</v>
      </c>
      <c r="BB9" s="97" t="s">
        <v>22</v>
      </c>
      <c r="BC9" s="109" t="s">
        <v>217</v>
      </c>
      <c r="BD9" s="110">
        <v>8721</v>
      </c>
      <c r="BE9" s="110">
        <v>9355</v>
      </c>
      <c r="BF9" s="110">
        <v>9149</v>
      </c>
    </row>
    <row r="10" spans="1:93" x14ac:dyDescent="0.3">
      <c r="A10" s="9"/>
      <c r="B10" t="s">
        <v>157</v>
      </c>
      <c r="C10" s="97">
        <v>1397</v>
      </c>
      <c r="D10" s="107">
        <v>2714</v>
      </c>
      <c r="E10" s="108"/>
      <c r="F10" s="98"/>
      <c r="G10" s="98"/>
      <c r="H10" s="98">
        <v>3.4548676700000003E-2</v>
      </c>
      <c r="I10" s="100">
        <v>51.473839351999999</v>
      </c>
      <c r="J10" s="98">
        <v>48.844180909999999</v>
      </c>
      <c r="K10" s="98">
        <v>54.245072559999997</v>
      </c>
      <c r="L10" s="98">
        <v>0.94259865629999995</v>
      </c>
      <c r="M10" s="98">
        <v>0.89231850329999995</v>
      </c>
      <c r="N10" s="98">
        <v>0.99571198360000002</v>
      </c>
      <c r="O10" s="107">
        <v>1614</v>
      </c>
      <c r="P10" s="107">
        <v>3134</v>
      </c>
      <c r="Q10" s="108"/>
      <c r="R10" s="98"/>
      <c r="S10" s="98"/>
      <c r="T10" s="98">
        <v>0.1308148187</v>
      </c>
      <c r="U10" s="100">
        <v>51.499680918999999</v>
      </c>
      <c r="V10" s="98">
        <v>49.047513262999999</v>
      </c>
      <c r="W10" s="98">
        <v>54.074446557999998</v>
      </c>
      <c r="X10" s="98">
        <v>0.96127487</v>
      </c>
      <c r="Y10" s="98">
        <v>0.91326571040000004</v>
      </c>
      <c r="Z10" s="98">
        <v>1.0118078070000001</v>
      </c>
      <c r="AA10" s="107">
        <v>1467</v>
      </c>
      <c r="AB10" s="107">
        <v>2901</v>
      </c>
      <c r="AC10" s="108"/>
      <c r="AD10" s="98"/>
      <c r="AE10" s="98"/>
      <c r="AF10" s="98">
        <v>1.1546211900000001E-2</v>
      </c>
      <c r="AG10" s="100">
        <v>50.56876939</v>
      </c>
      <c r="AH10" s="98">
        <v>48.046154657000002</v>
      </c>
      <c r="AI10" s="98">
        <v>53.223831457000003</v>
      </c>
      <c r="AJ10" s="98">
        <v>0.9332547564</v>
      </c>
      <c r="AK10" s="98">
        <v>0.88454574080000004</v>
      </c>
      <c r="AL10" s="98">
        <v>0.98464601679999997</v>
      </c>
      <c r="AM10" s="98">
        <v>0.61307794110000002</v>
      </c>
      <c r="AN10" s="98">
        <v>0.98192393600000005</v>
      </c>
      <c r="AO10" s="98">
        <v>0.91489800840000002</v>
      </c>
      <c r="AP10" s="98">
        <v>1.0538602196</v>
      </c>
      <c r="AQ10" s="98">
        <v>0.98904167200000004</v>
      </c>
      <c r="AR10" s="98">
        <v>1.0005020330000001</v>
      </c>
      <c r="AS10" s="98">
        <v>0.93134895299999998</v>
      </c>
      <c r="AT10" s="98">
        <v>1.0747897604000001</v>
      </c>
      <c r="AU10" s="97" t="s">
        <v>22</v>
      </c>
      <c r="AV10" s="97" t="s">
        <v>22</v>
      </c>
      <c r="AW10" s="97" t="s">
        <v>22</v>
      </c>
      <c r="AX10" s="97" t="s">
        <v>22</v>
      </c>
      <c r="AY10" s="97" t="s">
        <v>22</v>
      </c>
      <c r="AZ10" s="97" t="s">
        <v>22</v>
      </c>
      <c r="BA10" s="97" t="s">
        <v>22</v>
      </c>
      <c r="BB10" s="97" t="s">
        <v>22</v>
      </c>
      <c r="BC10" s="109" t="s">
        <v>22</v>
      </c>
      <c r="BD10" s="110">
        <v>1397</v>
      </c>
      <c r="BE10" s="110">
        <v>1614</v>
      </c>
      <c r="BF10" s="110">
        <v>1467</v>
      </c>
    </row>
    <row r="11" spans="1:93" x14ac:dyDescent="0.3">
      <c r="A11" s="9"/>
      <c r="B11" t="s">
        <v>156</v>
      </c>
      <c r="C11" s="97">
        <v>2675</v>
      </c>
      <c r="D11" s="107">
        <v>4727</v>
      </c>
      <c r="E11" s="108"/>
      <c r="F11" s="98"/>
      <c r="G11" s="98"/>
      <c r="H11" s="98">
        <v>8.9394875299999996E-2</v>
      </c>
      <c r="I11" s="100">
        <v>56.589803258000003</v>
      </c>
      <c r="J11" s="98">
        <v>54.485436213</v>
      </c>
      <c r="K11" s="98">
        <v>58.775446346000003</v>
      </c>
      <c r="L11" s="98">
        <v>1.0362831525</v>
      </c>
      <c r="M11" s="98">
        <v>0.99453097170000004</v>
      </c>
      <c r="N11" s="98">
        <v>1.0797881641</v>
      </c>
      <c r="O11" s="107">
        <v>2299</v>
      </c>
      <c r="P11" s="107">
        <v>4354</v>
      </c>
      <c r="Q11" s="108"/>
      <c r="R11" s="98"/>
      <c r="S11" s="98"/>
      <c r="T11" s="98">
        <v>0.51553096089999995</v>
      </c>
      <c r="U11" s="100">
        <v>52.80202113</v>
      </c>
      <c r="V11" s="98">
        <v>50.687154090999996</v>
      </c>
      <c r="W11" s="98">
        <v>55.005128722999999</v>
      </c>
      <c r="X11" s="98">
        <v>0.98558389280000003</v>
      </c>
      <c r="Y11" s="98">
        <v>0.94337642359999996</v>
      </c>
      <c r="Z11" s="98">
        <v>1.0296797603000001</v>
      </c>
      <c r="AA11" s="107">
        <v>2348</v>
      </c>
      <c r="AB11" s="107">
        <v>4320</v>
      </c>
      <c r="AC11" s="108"/>
      <c r="AD11" s="98"/>
      <c r="AE11" s="98"/>
      <c r="AF11" s="98">
        <v>0.89003547670000005</v>
      </c>
      <c r="AG11" s="100">
        <v>54.351851852000003</v>
      </c>
      <c r="AH11" s="98">
        <v>52.197285944000001</v>
      </c>
      <c r="AI11" s="98">
        <v>56.595352542000001</v>
      </c>
      <c r="AJ11" s="98">
        <v>1.0030721505</v>
      </c>
      <c r="AK11" s="98">
        <v>0.96038925630000005</v>
      </c>
      <c r="AL11" s="98">
        <v>1.0476520145999999</v>
      </c>
      <c r="AM11" s="98">
        <v>0.3241420746</v>
      </c>
      <c r="AN11" s="98">
        <v>1.029351731</v>
      </c>
      <c r="AO11" s="98">
        <v>0.97182731919999998</v>
      </c>
      <c r="AP11" s="98">
        <v>1.0902811284</v>
      </c>
      <c r="AQ11" s="98">
        <v>1.4849537499999999E-2</v>
      </c>
      <c r="AR11" s="98">
        <v>0.93306599580000005</v>
      </c>
      <c r="AS11" s="98">
        <v>0.88247953150000003</v>
      </c>
      <c r="AT11" s="98">
        <v>0.98655223319999996</v>
      </c>
      <c r="AU11" s="97" t="s">
        <v>22</v>
      </c>
      <c r="AV11" s="97" t="s">
        <v>22</v>
      </c>
      <c r="AW11" s="97" t="s">
        <v>22</v>
      </c>
      <c r="AX11" s="97" t="s">
        <v>216</v>
      </c>
      <c r="AY11" s="97" t="s">
        <v>22</v>
      </c>
      <c r="AZ11" s="97" t="s">
        <v>22</v>
      </c>
      <c r="BA11" s="97" t="s">
        <v>22</v>
      </c>
      <c r="BB11" s="97" t="s">
        <v>22</v>
      </c>
      <c r="BC11" s="109" t="s">
        <v>407</v>
      </c>
      <c r="BD11" s="110">
        <v>2675</v>
      </c>
      <c r="BE11" s="110">
        <v>2299</v>
      </c>
      <c r="BF11" s="110">
        <v>2348</v>
      </c>
      <c r="BQ11" s="46"/>
      <c r="CC11" s="4"/>
      <c r="CO11" s="4"/>
    </row>
    <row r="12" spans="1:93" x14ac:dyDescent="0.3">
      <c r="A12" s="9"/>
      <c r="B12" t="s">
        <v>158</v>
      </c>
      <c r="C12" s="97">
        <v>420</v>
      </c>
      <c r="D12" s="107">
        <v>1128</v>
      </c>
      <c r="E12" s="108"/>
      <c r="F12" s="98"/>
      <c r="G12" s="98"/>
      <c r="H12" s="98">
        <v>9.8477130000000003E-15</v>
      </c>
      <c r="I12" s="100">
        <v>37.234042553000002</v>
      </c>
      <c r="J12" s="98">
        <v>33.838087440999999</v>
      </c>
      <c r="K12" s="98">
        <v>40.970812174000002</v>
      </c>
      <c r="L12" s="98">
        <v>0.68183681110000005</v>
      </c>
      <c r="M12" s="98">
        <v>0.61882904620000001</v>
      </c>
      <c r="N12" s="98">
        <v>0.75125988330000004</v>
      </c>
      <c r="O12" s="107">
        <v>400</v>
      </c>
      <c r="P12" s="107">
        <v>1284</v>
      </c>
      <c r="Q12" s="108"/>
      <c r="R12" s="98"/>
      <c r="S12" s="98"/>
      <c r="T12" s="98">
        <v>9.3541030000000006E-27</v>
      </c>
      <c r="U12" s="100">
        <v>31.152647975000001</v>
      </c>
      <c r="V12" s="98">
        <v>28.244564998000001</v>
      </c>
      <c r="W12" s="98">
        <v>34.360149499000002</v>
      </c>
      <c r="X12" s="98">
        <v>0.58148433349999995</v>
      </c>
      <c r="Y12" s="98">
        <v>0.526549186</v>
      </c>
      <c r="Z12" s="98">
        <v>0.64215089309999995</v>
      </c>
      <c r="AA12" s="107">
        <v>294</v>
      </c>
      <c r="AB12" s="107">
        <v>1002</v>
      </c>
      <c r="AC12" s="108"/>
      <c r="AD12" s="98"/>
      <c r="AE12" s="98"/>
      <c r="AF12" s="98">
        <v>2.0785149999999999E-25</v>
      </c>
      <c r="AG12" s="100">
        <v>29.341317364999998</v>
      </c>
      <c r="AH12" s="98">
        <v>26.171976807</v>
      </c>
      <c r="AI12" s="98">
        <v>32.894454672000002</v>
      </c>
      <c r="AJ12" s="98">
        <v>0.54149872180000003</v>
      </c>
      <c r="AK12" s="98">
        <v>0.48247258529999998</v>
      </c>
      <c r="AL12" s="98">
        <v>0.60774616989999997</v>
      </c>
      <c r="AM12" s="98">
        <v>0.43552319140000001</v>
      </c>
      <c r="AN12" s="98">
        <v>0.94185628740000005</v>
      </c>
      <c r="AO12" s="98">
        <v>0.81020528540000003</v>
      </c>
      <c r="AP12" s="98">
        <v>1.0948993817999999</v>
      </c>
      <c r="AQ12" s="98">
        <v>1.06966826E-2</v>
      </c>
      <c r="AR12" s="98">
        <v>0.83667111699999996</v>
      </c>
      <c r="AS12" s="98">
        <v>0.72960296680000003</v>
      </c>
      <c r="AT12" s="98">
        <v>0.95945135910000001</v>
      </c>
      <c r="AU12" s="97">
        <v>1</v>
      </c>
      <c r="AV12" s="97">
        <v>2</v>
      </c>
      <c r="AW12" s="97">
        <v>3</v>
      </c>
      <c r="AX12" s="97" t="s">
        <v>216</v>
      </c>
      <c r="AY12" s="97" t="s">
        <v>22</v>
      </c>
      <c r="AZ12" s="97" t="s">
        <v>22</v>
      </c>
      <c r="BA12" s="97" t="s">
        <v>22</v>
      </c>
      <c r="BB12" s="97" t="s">
        <v>22</v>
      </c>
      <c r="BC12" s="109" t="s">
        <v>418</v>
      </c>
      <c r="BD12" s="110">
        <v>420</v>
      </c>
      <c r="BE12" s="110">
        <v>400</v>
      </c>
      <c r="BF12" s="110">
        <v>294</v>
      </c>
      <c r="BQ12" s="46"/>
      <c r="CC12" s="4"/>
      <c r="CO12" s="4"/>
    </row>
    <row r="13" spans="1:93" s="3" customFormat="1" x14ac:dyDescent="0.3">
      <c r="A13" s="9" t="s">
        <v>23</v>
      </c>
      <c r="B13" s="3" t="s">
        <v>42</v>
      </c>
      <c r="C13" s="103">
        <v>15055</v>
      </c>
      <c r="D13" s="104">
        <v>27569</v>
      </c>
      <c r="E13" s="99"/>
      <c r="F13" s="105"/>
      <c r="G13" s="105"/>
      <c r="H13" s="105" t="s">
        <v>22</v>
      </c>
      <c r="I13" s="106">
        <v>54.608437013</v>
      </c>
      <c r="J13" s="105">
        <v>53.74306387</v>
      </c>
      <c r="K13" s="105">
        <v>55.487744431000003</v>
      </c>
      <c r="L13" s="105" t="s">
        <v>22</v>
      </c>
      <c r="M13" s="105" t="s">
        <v>22</v>
      </c>
      <c r="N13" s="105" t="s">
        <v>22</v>
      </c>
      <c r="O13" s="104">
        <v>15693</v>
      </c>
      <c r="P13" s="104">
        <v>29292</v>
      </c>
      <c r="Q13" s="99"/>
      <c r="R13" s="105"/>
      <c r="S13" s="105"/>
      <c r="T13" s="105" t="s">
        <v>22</v>
      </c>
      <c r="U13" s="106">
        <v>53.574354773000003</v>
      </c>
      <c r="V13" s="105">
        <v>52.742669403999997</v>
      </c>
      <c r="W13" s="105">
        <v>54.419154769999999</v>
      </c>
      <c r="X13" s="105" t="s">
        <v>22</v>
      </c>
      <c r="Y13" s="105" t="s">
        <v>22</v>
      </c>
      <c r="Z13" s="105" t="s">
        <v>22</v>
      </c>
      <c r="AA13" s="104">
        <v>15076</v>
      </c>
      <c r="AB13" s="104">
        <v>27823</v>
      </c>
      <c r="AC13" s="99"/>
      <c r="AD13" s="105"/>
      <c r="AE13" s="105"/>
      <c r="AF13" s="105" t="s">
        <v>22</v>
      </c>
      <c r="AG13" s="106">
        <v>54.185386190999999</v>
      </c>
      <c r="AH13" s="105">
        <v>53.327310566999998</v>
      </c>
      <c r="AI13" s="105">
        <v>55.057268882999999</v>
      </c>
      <c r="AJ13" s="105" t="s">
        <v>22</v>
      </c>
      <c r="AK13" s="105" t="s">
        <v>22</v>
      </c>
      <c r="AL13" s="105" t="s">
        <v>22</v>
      </c>
      <c r="AM13" s="105">
        <v>0.32000599549999997</v>
      </c>
      <c r="AN13" s="105">
        <v>1.0114052968</v>
      </c>
      <c r="AO13" s="105">
        <v>0.9890495386</v>
      </c>
      <c r="AP13" s="105">
        <v>1.0342663684</v>
      </c>
      <c r="AQ13" s="105">
        <v>9.3775209799999995E-2</v>
      </c>
      <c r="AR13" s="105">
        <v>0.98106369100000002</v>
      </c>
      <c r="AS13" s="105">
        <v>0.9593709668</v>
      </c>
      <c r="AT13" s="105">
        <v>1.0032469181000001</v>
      </c>
      <c r="AU13" s="103" t="s">
        <v>22</v>
      </c>
      <c r="AV13" s="103" t="s">
        <v>22</v>
      </c>
      <c r="AW13" s="103" t="s">
        <v>22</v>
      </c>
      <c r="AX13" s="103" t="s">
        <v>22</v>
      </c>
      <c r="AY13" s="103" t="s">
        <v>22</v>
      </c>
      <c r="AZ13" s="103" t="s">
        <v>22</v>
      </c>
      <c r="BA13" s="103" t="s">
        <v>22</v>
      </c>
      <c r="BB13" s="103" t="s">
        <v>22</v>
      </c>
      <c r="BC13" s="101" t="s">
        <v>22</v>
      </c>
      <c r="BD13" s="102">
        <v>15055</v>
      </c>
      <c r="BE13" s="102">
        <v>15693</v>
      </c>
      <c r="BF13" s="102">
        <v>15076</v>
      </c>
      <c r="BG13" s="37"/>
      <c r="BH13" s="37"/>
      <c r="BI13" s="37"/>
      <c r="BJ13" s="37"/>
      <c r="BK13" s="37"/>
      <c r="BL13" s="37"/>
      <c r="BM13" s="37"/>
      <c r="BN13" s="37"/>
      <c r="BO13" s="37"/>
      <c r="BP13" s="37"/>
      <c r="BQ13" s="37"/>
      <c r="BR13" s="37"/>
      <c r="BS13" s="37"/>
      <c r="BT13" s="37"/>
      <c r="BU13" s="37"/>
      <c r="BV13" s="37"/>
      <c r="BW13" s="37"/>
    </row>
    <row r="14" spans="1:93" s="3" customFormat="1" x14ac:dyDescent="0.3">
      <c r="A14" s="9" t="s">
        <v>172</v>
      </c>
      <c r="B14" s="3" t="s">
        <v>55</v>
      </c>
      <c r="C14" s="103">
        <v>60</v>
      </c>
      <c r="D14" s="104">
        <v>123</v>
      </c>
      <c r="E14" s="99"/>
      <c r="F14" s="105"/>
      <c r="G14" s="105"/>
      <c r="H14" s="105">
        <v>0.38295883679999998</v>
      </c>
      <c r="I14" s="106">
        <v>48.780487805</v>
      </c>
      <c r="J14" s="105">
        <v>37.875335825000001</v>
      </c>
      <c r="K14" s="105">
        <v>62.825475699000002</v>
      </c>
      <c r="L14" s="105">
        <v>0.89327749469999995</v>
      </c>
      <c r="M14" s="105">
        <v>0.69323101890000005</v>
      </c>
      <c r="N14" s="105">
        <v>1.1510516130999999</v>
      </c>
      <c r="O14" s="104">
        <v>100</v>
      </c>
      <c r="P14" s="104">
        <v>161</v>
      </c>
      <c r="Q14" s="99"/>
      <c r="R14" s="105"/>
      <c r="S14" s="105"/>
      <c r="T14" s="105">
        <v>0.14049066630000001</v>
      </c>
      <c r="U14" s="106">
        <v>62.111801241999999</v>
      </c>
      <c r="V14" s="105">
        <v>51.056844421999998</v>
      </c>
      <c r="W14" s="105">
        <v>75.560405215000003</v>
      </c>
      <c r="X14" s="105">
        <v>1.159356963</v>
      </c>
      <c r="Y14" s="105">
        <v>0.9524150442</v>
      </c>
      <c r="Z14" s="105">
        <v>1.4112634777999999</v>
      </c>
      <c r="AA14" s="104">
        <v>86</v>
      </c>
      <c r="AB14" s="104">
        <v>153</v>
      </c>
      <c r="AC14" s="99"/>
      <c r="AD14" s="105"/>
      <c r="AE14" s="105"/>
      <c r="AF14" s="105">
        <v>0.73454779569999995</v>
      </c>
      <c r="AG14" s="106">
        <v>56.209150327000003</v>
      </c>
      <c r="AH14" s="105">
        <v>45.500859187000003</v>
      </c>
      <c r="AI14" s="105">
        <v>69.437558694000003</v>
      </c>
      <c r="AJ14" s="105">
        <v>1.037348892</v>
      </c>
      <c r="AK14" s="105">
        <v>0.83922033620000003</v>
      </c>
      <c r="AL14" s="105">
        <v>1.2822529166000001</v>
      </c>
      <c r="AM14" s="105">
        <v>0.49713876849999999</v>
      </c>
      <c r="AN14" s="105">
        <v>0.90496732030000004</v>
      </c>
      <c r="AO14" s="105">
        <v>0.67834642619999996</v>
      </c>
      <c r="AP14" s="105">
        <v>1.2072973619</v>
      </c>
      <c r="AQ14" s="105">
        <v>0.1389997385</v>
      </c>
      <c r="AR14" s="105">
        <v>1.2732919254999999</v>
      </c>
      <c r="AS14" s="105">
        <v>0.92454351160000003</v>
      </c>
      <c r="AT14" s="105">
        <v>1.7535922399999999</v>
      </c>
      <c r="AU14" s="103" t="s">
        <v>22</v>
      </c>
      <c r="AV14" s="103" t="s">
        <v>22</v>
      </c>
      <c r="AW14" s="103" t="s">
        <v>22</v>
      </c>
      <c r="AX14" s="103" t="s">
        <v>22</v>
      </c>
      <c r="AY14" s="103" t="s">
        <v>22</v>
      </c>
      <c r="AZ14" s="103" t="s">
        <v>22</v>
      </c>
      <c r="BA14" s="103" t="s">
        <v>22</v>
      </c>
      <c r="BB14" s="103" t="s">
        <v>22</v>
      </c>
      <c r="BC14" s="101" t="s">
        <v>22</v>
      </c>
      <c r="BD14" s="102">
        <v>60</v>
      </c>
      <c r="BE14" s="102">
        <v>100</v>
      </c>
      <c r="BF14" s="102">
        <v>86</v>
      </c>
      <c r="BG14" s="37"/>
      <c r="BH14" s="37"/>
      <c r="BI14" s="37"/>
      <c r="BJ14" s="37"/>
      <c r="BK14" s="37"/>
      <c r="BL14" s="37"/>
      <c r="BM14" s="37"/>
      <c r="BN14" s="37"/>
      <c r="BO14" s="37"/>
      <c r="BP14" s="37"/>
      <c r="BQ14" s="37"/>
      <c r="BR14" s="37"/>
      <c r="BS14" s="37"/>
      <c r="BT14" s="37"/>
      <c r="BU14" s="37"/>
      <c r="BV14" s="37"/>
      <c r="BW14" s="37"/>
    </row>
    <row r="15" spans="1:93" x14ac:dyDescent="0.3">
      <c r="A15" s="9"/>
      <c r="B15" t="s">
        <v>60</v>
      </c>
      <c r="C15" s="97">
        <v>86</v>
      </c>
      <c r="D15" s="107">
        <v>148</v>
      </c>
      <c r="E15" s="108"/>
      <c r="F15" s="98"/>
      <c r="G15" s="98"/>
      <c r="H15" s="98">
        <v>0.56569083170000001</v>
      </c>
      <c r="I15" s="100">
        <v>58.108108108000003</v>
      </c>
      <c r="J15" s="98">
        <v>47.038050376000001</v>
      </c>
      <c r="K15" s="98">
        <v>71.783422164000001</v>
      </c>
      <c r="L15" s="98">
        <v>1.0640866373</v>
      </c>
      <c r="M15" s="98">
        <v>0.86085058130000003</v>
      </c>
      <c r="N15" s="98">
        <v>1.3153041843</v>
      </c>
      <c r="O15" s="107">
        <v>72</v>
      </c>
      <c r="P15" s="107">
        <v>157</v>
      </c>
      <c r="Q15" s="108"/>
      <c r="R15" s="98"/>
      <c r="S15" s="98"/>
      <c r="T15" s="98">
        <v>0.18808161409999999</v>
      </c>
      <c r="U15" s="100">
        <v>45.859872611</v>
      </c>
      <c r="V15" s="98">
        <v>36.401374281999999</v>
      </c>
      <c r="W15" s="98">
        <v>57.776058114000001</v>
      </c>
      <c r="X15" s="98">
        <v>0.85600419839999997</v>
      </c>
      <c r="Y15" s="98">
        <v>0.67909568320000002</v>
      </c>
      <c r="Z15" s="98">
        <v>1.0789984472</v>
      </c>
      <c r="AA15" s="107">
        <v>81</v>
      </c>
      <c r="AB15" s="107">
        <v>146</v>
      </c>
      <c r="AC15" s="108"/>
      <c r="AD15" s="98"/>
      <c r="AE15" s="98"/>
      <c r="AF15" s="98">
        <v>0.83222801219999998</v>
      </c>
      <c r="AG15" s="100">
        <v>55.479452055000003</v>
      </c>
      <c r="AH15" s="98">
        <v>44.62253243</v>
      </c>
      <c r="AI15" s="98">
        <v>68.977922871000004</v>
      </c>
      <c r="AJ15" s="98">
        <v>1.0238821932</v>
      </c>
      <c r="AK15" s="98">
        <v>0.8230350072</v>
      </c>
      <c r="AL15" s="98">
        <v>1.2737425947000001</v>
      </c>
      <c r="AM15" s="98">
        <v>0.23973193500000001</v>
      </c>
      <c r="AN15" s="98">
        <v>1.209760274</v>
      </c>
      <c r="AO15" s="98">
        <v>0.88070294979999997</v>
      </c>
      <c r="AP15" s="98">
        <v>1.6617633911</v>
      </c>
      <c r="AQ15" s="98">
        <v>0.13837300999999999</v>
      </c>
      <c r="AR15" s="98">
        <v>0.78921641239999996</v>
      </c>
      <c r="AS15" s="98">
        <v>0.57706583759999996</v>
      </c>
      <c r="AT15" s="98">
        <v>1.0793613223</v>
      </c>
      <c r="AU15" s="97" t="s">
        <v>22</v>
      </c>
      <c r="AV15" s="97" t="s">
        <v>22</v>
      </c>
      <c r="AW15" s="97" t="s">
        <v>22</v>
      </c>
      <c r="AX15" s="97" t="s">
        <v>22</v>
      </c>
      <c r="AY15" s="97" t="s">
        <v>22</v>
      </c>
      <c r="AZ15" s="97" t="s">
        <v>22</v>
      </c>
      <c r="BA15" s="97" t="s">
        <v>22</v>
      </c>
      <c r="BB15" s="97" t="s">
        <v>22</v>
      </c>
      <c r="BC15" s="109" t="s">
        <v>22</v>
      </c>
      <c r="BD15" s="110">
        <v>86</v>
      </c>
      <c r="BE15" s="110">
        <v>72</v>
      </c>
      <c r="BF15" s="110">
        <v>81</v>
      </c>
    </row>
    <row r="16" spans="1:93" x14ac:dyDescent="0.3">
      <c r="A16" s="9"/>
      <c r="B16" t="s">
        <v>67</v>
      </c>
      <c r="C16" s="97">
        <v>98</v>
      </c>
      <c r="D16" s="107">
        <v>188</v>
      </c>
      <c r="E16" s="108"/>
      <c r="F16" s="98"/>
      <c r="G16" s="98"/>
      <c r="H16" s="98">
        <v>0.64640404520000005</v>
      </c>
      <c r="I16" s="100">
        <v>52.127659573999999</v>
      </c>
      <c r="J16" s="98">
        <v>42.764547983999996</v>
      </c>
      <c r="K16" s="98">
        <v>63.540783681999997</v>
      </c>
      <c r="L16" s="98">
        <v>0.95457153559999997</v>
      </c>
      <c r="M16" s="98">
        <v>0.78260881879999999</v>
      </c>
      <c r="N16" s="98">
        <v>1.164319638</v>
      </c>
      <c r="O16" s="107">
        <v>130</v>
      </c>
      <c r="P16" s="107">
        <v>246</v>
      </c>
      <c r="Q16" s="108"/>
      <c r="R16" s="98"/>
      <c r="S16" s="98"/>
      <c r="T16" s="98">
        <v>0.87640233879999996</v>
      </c>
      <c r="U16" s="100">
        <v>52.845528455</v>
      </c>
      <c r="V16" s="98">
        <v>44.499274581000002</v>
      </c>
      <c r="W16" s="98">
        <v>62.757200066999999</v>
      </c>
      <c r="X16" s="98">
        <v>0.98639598520000005</v>
      </c>
      <c r="Y16" s="98">
        <v>0.83001778719999997</v>
      </c>
      <c r="Z16" s="98">
        <v>1.172236372</v>
      </c>
      <c r="AA16" s="107">
        <v>128</v>
      </c>
      <c r="AB16" s="107">
        <v>235</v>
      </c>
      <c r="AC16" s="108"/>
      <c r="AD16" s="98"/>
      <c r="AE16" s="98"/>
      <c r="AF16" s="98">
        <v>0.95325103710000003</v>
      </c>
      <c r="AG16" s="100">
        <v>54.468085105999997</v>
      </c>
      <c r="AH16" s="98">
        <v>45.804253488000001</v>
      </c>
      <c r="AI16" s="98">
        <v>64.770672356000006</v>
      </c>
      <c r="AJ16" s="98">
        <v>1.0052172538999999</v>
      </c>
      <c r="AK16" s="98">
        <v>0.84470472119999995</v>
      </c>
      <c r="AL16" s="98">
        <v>1.1962307088999999</v>
      </c>
      <c r="AM16" s="98">
        <v>0.8081056392</v>
      </c>
      <c r="AN16" s="98">
        <v>1.0307037643000001</v>
      </c>
      <c r="AO16" s="98">
        <v>0.80750215650000001</v>
      </c>
      <c r="AP16" s="98">
        <v>1.3156005111</v>
      </c>
      <c r="AQ16" s="98">
        <v>0.91856618690000003</v>
      </c>
      <c r="AR16" s="98">
        <v>1.0137713622</v>
      </c>
      <c r="AS16" s="98">
        <v>0.77995312120000004</v>
      </c>
      <c r="AT16" s="98">
        <v>1.3176848029999999</v>
      </c>
      <c r="AU16" s="97" t="s">
        <v>22</v>
      </c>
      <c r="AV16" s="97" t="s">
        <v>22</v>
      </c>
      <c r="AW16" s="97" t="s">
        <v>22</v>
      </c>
      <c r="AX16" s="97" t="s">
        <v>22</v>
      </c>
      <c r="AY16" s="97" t="s">
        <v>22</v>
      </c>
      <c r="AZ16" s="97" t="s">
        <v>22</v>
      </c>
      <c r="BA16" s="97" t="s">
        <v>22</v>
      </c>
      <c r="BB16" s="97" t="s">
        <v>22</v>
      </c>
      <c r="BC16" s="109" t="s">
        <v>22</v>
      </c>
      <c r="BD16" s="110">
        <v>98</v>
      </c>
      <c r="BE16" s="110">
        <v>130</v>
      </c>
      <c r="BF16" s="110">
        <v>128</v>
      </c>
    </row>
    <row r="17" spans="1:58" x14ac:dyDescent="0.3">
      <c r="A17" s="9"/>
      <c r="B17" t="s">
        <v>59</v>
      </c>
      <c r="C17" s="97">
        <v>17</v>
      </c>
      <c r="D17" s="107">
        <v>32</v>
      </c>
      <c r="E17" s="108"/>
      <c r="F17" s="98"/>
      <c r="G17" s="98"/>
      <c r="H17" s="98">
        <v>0.90964253770000003</v>
      </c>
      <c r="I17" s="100">
        <v>53.125</v>
      </c>
      <c r="J17" s="98">
        <v>33.025716213999999</v>
      </c>
      <c r="K17" s="98">
        <v>85.456606199999996</v>
      </c>
      <c r="L17" s="98">
        <v>0.97283502160000002</v>
      </c>
      <c r="M17" s="98">
        <v>0.60461089950000002</v>
      </c>
      <c r="N17" s="98">
        <v>1.5653174297000001</v>
      </c>
      <c r="O17" s="107">
        <v>13</v>
      </c>
      <c r="P17" s="107">
        <v>37</v>
      </c>
      <c r="Q17" s="108"/>
      <c r="R17" s="98"/>
      <c r="S17" s="98"/>
      <c r="T17" s="98">
        <v>0.1284003776</v>
      </c>
      <c r="U17" s="100">
        <v>35.135135134999999</v>
      </c>
      <c r="V17" s="98">
        <v>20.401438792</v>
      </c>
      <c r="W17" s="98">
        <v>60.509346106999999</v>
      </c>
      <c r="X17" s="98">
        <v>0.65582003339999995</v>
      </c>
      <c r="Y17" s="98">
        <v>0.3807203435</v>
      </c>
      <c r="Z17" s="98">
        <v>1.1297003785999999</v>
      </c>
      <c r="AA17" s="107">
        <v>14</v>
      </c>
      <c r="AB17" s="107">
        <v>29</v>
      </c>
      <c r="AC17" s="108"/>
      <c r="AD17" s="98"/>
      <c r="AE17" s="98"/>
      <c r="AF17" s="98">
        <v>0.66582538869999996</v>
      </c>
      <c r="AG17" s="100">
        <v>48.275862068999999</v>
      </c>
      <c r="AH17" s="98">
        <v>28.591494458</v>
      </c>
      <c r="AI17" s="98">
        <v>81.512313460000001</v>
      </c>
      <c r="AJ17" s="98">
        <v>0.89093878370000001</v>
      </c>
      <c r="AK17" s="98">
        <v>0.52753232849999998</v>
      </c>
      <c r="AL17" s="98">
        <v>1.5046886675</v>
      </c>
      <c r="AM17" s="98">
        <v>0.40941671270000002</v>
      </c>
      <c r="AN17" s="98">
        <v>1.3740053050000001</v>
      </c>
      <c r="AO17" s="98">
        <v>0.64585621189999998</v>
      </c>
      <c r="AP17" s="98">
        <v>2.9230818615</v>
      </c>
      <c r="AQ17" s="98">
        <v>0.26179494780000001</v>
      </c>
      <c r="AR17" s="98">
        <v>0.66136724960000004</v>
      </c>
      <c r="AS17" s="98">
        <v>0.32123853549999998</v>
      </c>
      <c r="AT17" s="98">
        <v>1.3616256785</v>
      </c>
      <c r="AU17" s="97" t="s">
        <v>22</v>
      </c>
      <c r="AV17" s="97" t="s">
        <v>22</v>
      </c>
      <c r="AW17" s="97" t="s">
        <v>22</v>
      </c>
      <c r="AX17" s="97" t="s">
        <v>22</v>
      </c>
      <c r="AY17" s="97" t="s">
        <v>22</v>
      </c>
      <c r="AZ17" s="97" t="s">
        <v>22</v>
      </c>
      <c r="BA17" s="97" t="s">
        <v>22</v>
      </c>
      <c r="BB17" s="97" t="s">
        <v>22</v>
      </c>
      <c r="BC17" s="109" t="s">
        <v>22</v>
      </c>
      <c r="BD17" s="110">
        <v>17</v>
      </c>
      <c r="BE17" s="110">
        <v>13</v>
      </c>
      <c r="BF17" s="110">
        <v>14</v>
      </c>
    </row>
    <row r="18" spans="1:58" x14ac:dyDescent="0.3">
      <c r="A18" s="9"/>
      <c r="B18" t="s">
        <v>58</v>
      </c>
      <c r="C18" s="97">
        <v>114</v>
      </c>
      <c r="D18" s="107">
        <v>255</v>
      </c>
      <c r="E18" s="108"/>
      <c r="F18" s="98"/>
      <c r="G18" s="98"/>
      <c r="H18" s="98">
        <v>3.3315329099999999E-2</v>
      </c>
      <c r="I18" s="100">
        <v>44.705882353</v>
      </c>
      <c r="J18" s="98">
        <v>37.208515386000002</v>
      </c>
      <c r="K18" s="98">
        <v>53.713938763999998</v>
      </c>
      <c r="L18" s="98">
        <v>0.81866255099999996</v>
      </c>
      <c r="M18" s="98">
        <v>0.6808968527</v>
      </c>
      <c r="N18" s="98">
        <v>0.98430235030000002</v>
      </c>
      <c r="O18" s="107">
        <v>131</v>
      </c>
      <c r="P18" s="107">
        <v>278</v>
      </c>
      <c r="Q18" s="108"/>
      <c r="R18" s="98"/>
      <c r="S18" s="98"/>
      <c r="T18" s="98">
        <v>0.14356472549999999</v>
      </c>
      <c r="U18" s="100">
        <v>47.122302157999997</v>
      </c>
      <c r="V18" s="98">
        <v>39.706049127999997</v>
      </c>
      <c r="W18" s="98">
        <v>55.923754930000001</v>
      </c>
      <c r="X18" s="98">
        <v>0.8795682628</v>
      </c>
      <c r="Y18" s="98">
        <v>0.74061066890000005</v>
      </c>
      <c r="Z18" s="98">
        <v>1.0445978723</v>
      </c>
      <c r="AA18" s="107">
        <v>138</v>
      </c>
      <c r="AB18" s="107">
        <v>305</v>
      </c>
      <c r="AC18" s="108"/>
      <c r="AD18" s="98"/>
      <c r="AE18" s="98"/>
      <c r="AF18" s="98">
        <v>3.4995744199999998E-2</v>
      </c>
      <c r="AG18" s="100">
        <v>45.245901639000003</v>
      </c>
      <c r="AH18" s="98">
        <v>38.293067721</v>
      </c>
      <c r="AI18" s="98">
        <v>53.461154641999997</v>
      </c>
      <c r="AJ18" s="98">
        <v>0.83502037760000003</v>
      </c>
      <c r="AK18" s="98">
        <v>0.70616649929999997</v>
      </c>
      <c r="AL18" s="98">
        <v>0.98738616420000003</v>
      </c>
      <c r="AM18" s="98">
        <v>0.73904883489999995</v>
      </c>
      <c r="AN18" s="98">
        <v>0.96018020270000004</v>
      </c>
      <c r="AO18" s="98">
        <v>0.7559972881</v>
      </c>
      <c r="AP18" s="98">
        <v>1.2195096942999999</v>
      </c>
      <c r="AQ18" s="98">
        <v>0.68107956619999999</v>
      </c>
      <c r="AR18" s="98">
        <v>1.0540514956</v>
      </c>
      <c r="AS18" s="98">
        <v>0.82004277879999998</v>
      </c>
      <c r="AT18" s="98">
        <v>1.3548373137</v>
      </c>
      <c r="AU18" s="97" t="s">
        <v>22</v>
      </c>
      <c r="AV18" s="97" t="s">
        <v>22</v>
      </c>
      <c r="AW18" s="97" t="s">
        <v>22</v>
      </c>
      <c r="AX18" s="97" t="s">
        <v>22</v>
      </c>
      <c r="AY18" s="97" t="s">
        <v>22</v>
      </c>
      <c r="AZ18" s="97" t="s">
        <v>22</v>
      </c>
      <c r="BA18" s="97" t="s">
        <v>22</v>
      </c>
      <c r="BB18" s="97" t="s">
        <v>22</v>
      </c>
      <c r="BC18" s="109" t="s">
        <v>22</v>
      </c>
      <c r="BD18" s="110">
        <v>114</v>
      </c>
      <c r="BE18" s="110">
        <v>131</v>
      </c>
      <c r="BF18" s="110">
        <v>138</v>
      </c>
    </row>
    <row r="19" spans="1:58" x14ac:dyDescent="0.3">
      <c r="A19" s="9"/>
      <c r="B19" t="s">
        <v>61</v>
      </c>
      <c r="C19" s="97">
        <v>115</v>
      </c>
      <c r="D19" s="107">
        <v>215</v>
      </c>
      <c r="E19" s="108"/>
      <c r="F19" s="98"/>
      <c r="G19" s="98"/>
      <c r="H19" s="98">
        <v>0.82478307490000002</v>
      </c>
      <c r="I19" s="100">
        <v>53.488372093000002</v>
      </c>
      <c r="J19" s="98">
        <v>44.553766787999997</v>
      </c>
      <c r="K19" s="98">
        <v>64.214681616999997</v>
      </c>
      <c r="L19" s="98">
        <v>0.97948915989999996</v>
      </c>
      <c r="M19" s="98">
        <v>0.81530874099999995</v>
      </c>
      <c r="N19" s="98">
        <v>1.1767309316000001</v>
      </c>
      <c r="O19" s="107">
        <v>142</v>
      </c>
      <c r="P19" s="107">
        <v>289</v>
      </c>
      <c r="Q19" s="108"/>
      <c r="R19" s="98"/>
      <c r="S19" s="98"/>
      <c r="T19" s="98">
        <v>0.3048285751</v>
      </c>
      <c r="U19" s="100">
        <v>49.134948096999999</v>
      </c>
      <c r="V19" s="98">
        <v>41.683027502000002</v>
      </c>
      <c r="W19" s="98">
        <v>57.919092474999999</v>
      </c>
      <c r="X19" s="98">
        <v>0.91713560159999996</v>
      </c>
      <c r="Y19" s="98">
        <v>0.77746322639999998</v>
      </c>
      <c r="Z19" s="98">
        <v>1.0819003179</v>
      </c>
      <c r="AA19" s="107">
        <v>161</v>
      </c>
      <c r="AB19" s="107">
        <v>312</v>
      </c>
      <c r="AC19" s="108"/>
      <c r="AD19" s="98"/>
      <c r="AE19" s="98"/>
      <c r="AF19" s="98">
        <v>0.53761347140000004</v>
      </c>
      <c r="AG19" s="100">
        <v>51.602564102999999</v>
      </c>
      <c r="AH19" s="98">
        <v>44.216789149</v>
      </c>
      <c r="AI19" s="98">
        <v>60.222025914</v>
      </c>
      <c r="AJ19" s="98">
        <v>0.95233360379999998</v>
      </c>
      <c r="AK19" s="98">
        <v>0.81535695080000004</v>
      </c>
      <c r="AL19" s="98">
        <v>1.1123217776000001</v>
      </c>
      <c r="AM19" s="98">
        <v>0.67037261709999996</v>
      </c>
      <c r="AN19" s="98">
        <v>1.0502211990000001</v>
      </c>
      <c r="AO19" s="98">
        <v>0.83808376929999995</v>
      </c>
      <c r="AP19" s="98">
        <v>1.3160552765</v>
      </c>
      <c r="AQ19" s="98">
        <v>0.4985904095</v>
      </c>
      <c r="AR19" s="98">
        <v>0.91860989920000002</v>
      </c>
      <c r="AS19" s="98">
        <v>0.71836836390000003</v>
      </c>
      <c r="AT19" s="98">
        <v>1.1746677461999999</v>
      </c>
      <c r="AU19" s="97" t="s">
        <v>22</v>
      </c>
      <c r="AV19" s="97" t="s">
        <v>22</v>
      </c>
      <c r="AW19" s="97" t="s">
        <v>22</v>
      </c>
      <c r="AX19" s="97" t="s">
        <v>22</v>
      </c>
      <c r="AY19" s="97" t="s">
        <v>22</v>
      </c>
      <c r="AZ19" s="97" t="s">
        <v>22</v>
      </c>
      <c r="BA19" s="97" t="s">
        <v>22</v>
      </c>
      <c r="BB19" s="97" t="s">
        <v>22</v>
      </c>
      <c r="BC19" s="109" t="s">
        <v>22</v>
      </c>
      <c r="BD19" s="110">
        <v>115</v>
      </c>
      <c r="BE19" s="110">
        <v>142</v>
      </c>
      <c r="BF19" s="110">
        <v>161</v>
      </c>
    </row>
    <row r="20" spans="1:58" x14ac:dyDescent="0.3">
      <c r="A20" s="9"/>
      <c r="B20" t="s">
        <v>57</v>
      </c>
      <c r="C20" s="97">
        <v>102</v>
      </c>
      <c r="D20" s="107">
        <v>200</v>
      </c>
      <c r="E20" s="108"/>
      <c r="F20" s="98"/>
      <c r="G20" s="98"/>
      <c r="H20" s="98">
        <v>0.49138793060000002</v>
      </c>
      <c r="I20" s="100">
        <v>51</v>
      </c>
      <c r="J20" s="98">
        <v>42.003807979999998</v>
      </c>
      <c r="K20" s="98">
        <v>61.922957109999999</v>
      </c>
      <c r="L20" s="98">
        <v>0.93392162069999995</v>
      </c>
      <c r="M20" s="98">
        <v>0.76867700559999996</v>
      </c>
      <c r="N20" s="98">
        <v>1.1346893263</v>
      </c>
      <c r="O20" s="107">
        <v>95</v>
      </c>
      <c r="P20" s="107">
        <v>218</v>
      </c>
      <c r="Q20" s="108"/>
      <c r="R20" s="98"/>
      <c r="S20" s="98"/>
      <c r="T20" s="98">
        <v>4.4767977600000002E-2</v>
      </c>
      <c r="U20" s="100">
        <v>43.577981651000002</v>
      </c>
      <c r="V20" s="98">
        <v>35.639834284999999</v>
      </c>
      <c r="W20" s="98">
        <v>53.284211974999998</v>
      </c>
      <c r="X20" s="98">
        <v>0.81341122700000001</v>
      </c>
      <c r="Y20" s="98">
        <v>0.66483639880000001</v>
      </c>
      <c r="Z20" s="98">
        <v>0.99518892979999996</v>
      </c>
      <c r="AA20" s="107">
        <v>58</v>
      </c>
      <c r="AB20" s="107">
        <v>144</v>
      </c>
      <c r="AC20" s="108"/>
      <c r="AD20" s="98"/>
      <c r="AE20" s="98"/>
      <c r="AF20" s="98">
        <v>2.4158951099999999E-2</v>
      </c>
      <c r="AG20" s="100">
        <v>40.277777778000001</v>
      </c>
      <c r="AH20" s="98">
        <v>31.138469543999999</v>
      </c>
      <c r="AI20" s="98">
        <v>52.099522116999999</v>
      </c>
      <c r="AJ20" s="98">
        <v>0.74333285429999996</v>
      </c>
      <c r="AK20" s="98">
        <v>0.57438131100000001</v>
      </c>
      <c r="AL20" s="98">
        <v>0.96198069399999997</v>
      </c>
      <c r="AM20" s="98">
        <v>0.63649966290000004</v>
      </c>
      <c r="AN20" s="98">
        <v>0.92426900580000004</v>
      </c>
      <c r="AO20" s="98">
        <v>0.66674108190000003</v>
      </c>
      <c r="AP20" s="98">
        <v>1.2812667740999999</v>
      </c>
      <c r="AQ20" s="98">
        <v>0.27001708390000001</v>
      </c>
      <c r="AR20" s="98">
        <v>0.85447022849999998</v>
      </c>
      <c r="AS20" s="98">
        <v>0.6461436706</v>
      </c>
      <c r="AT20" s="98">
        <v>1.1299644407</v>
      </c>
      <c r="AU20" s="97" t="s">
        <v>22</v>
      </c>
      <c r="AV20" s="97" t="s">
        <v>22</v>
      </c>
      <c r="AW20" s="97" t="s">
        <v>22</v>
      </c>
      <c r="AX20" s="97" t="s">
        <v>22</v>
      </c>
      <c r="AY20" s="97" t="s">
        <v>22</v>
      </c>
      <c r="AZ20" s="97" t="s">
        <v>22</v>
      </c>
      <c r="BA20" s="97" t="s">
        <v>22</v>
      </c>
      <c r="BB20" s="97" t="s">
        <v>22</v>
      </c>
      <c r="BC20" s="109" t="s">
        <v>22</v>
      </c>
      <c r="BD20" s="110">
        <v>102</v>
      </c>
      <c r="BE20" s="110">
        <v>95</v>
      </c>
      <c r="BF20" s="110">
        <v>58</v>
      </c>
    </row>
    <row r="21" spans="1:58" x14ac:dyDescent="0.3">
      <c r="A21" s="9"/>
      <c r="B21" t="s">
        <v>56</v>
      </c>
      <c r="C21" s="97">
        <v>34</v>
      </c>
      <c r="D21" s="107">
        <v>73</v>
      </c>
      <c r="E21" s="108"/>
      <c r="F21" s="98"/>
      <c r="G21" s="98"/>
      <c r="H21" s="98">
        <v>0.35405198580000002</v>
      </c>
      <c r="I21" s="100">
        <v>46.575342466000002</v>
      </c>
      <c r="J21" s="98">
        <v>33.279454319999999</v>
      </c>
      <c r="K21" s="98">
        <v>65.183236027999996</v>
      </c>
      <c r="L21" s="98">
        <v>0.85289645729999997</v>
      </c>
      <c r="M21" s="98">
        <v>0.60918851029999999</v>
      </c>
      <c r="N21" s="98">
        <v>1.1941006019</v>
      </c>
      <c r="O21" s="107">
        <v>34</v>
      </c>
      <c r="P21" s="107">
        <v>77</v>
      </c>
      <c r="Q21" s="108"/>
      <c r="R21" s="98"/>
      <c r="S21" s="98"/>
      <c r="T21" s="98">
        <v>0.26009470649999999</v>
      </c>
      <c r="U21" s="100">
        <v>44.155844156000001</v>
      </c>
      <c r="V21" s="98">
        <v>31.550651498000001</v>
      </c>
      <c r="W21" s="98">
        <v>61.797093896</v>
      </c>
      <c r="X21" s="98">
        <v>0.82419740460000002</v>
      </c>
      <c r="Y21" s="98">
        <v>0.58869904319999999</v>
      </c>
      <c r="Z21" s="98">
        <v>1.1539026088</v>
      </c>
      <c r="AA21" s="107">
        <v>30</v>
      </c>
      <c r="AB21" s="107">
        <v>67</v>
      </c>
      <c r="AC21" s="108"/>
      <c r="AD21" s="98"/>
      <c r="AE21" s="98"/>
      <c r="AF21" s="98">
        <v>0.29663909859999998</v>
      </c>
      <c r="AG21" s="100">
        <v>44.776119403000003</v>
      </c>
      <c r="AH21" s="98">
        <v>31.306824832</v>
      </c>
      <c r="AI21" s="98">
        <v>64.040377125000006</v>
      </c>
      <c r="AJ21" s="98">
        <v>0.82635047100000003</v>
      </c>
      <c r="AK21" s="98">
        <v>0.57756690929999999</v>
      </c>
      <c r="AL21" s="98">
        <v>1.1822960942</v>
      </c>
      <c r="AM21" s="98">
        <v>0.95558912470000001</v>
      </c>
      <c r="AN21" s="98">
        <v>1.0140474100000001</v>
      </c>
      <c r="AO21" s="98">
        <v>0.62064180739999997</v>
      </c>
      <c r="AP21" s="98">
        <v>1.6568206291000001</v>
      </c>
      <c r="AQ21" s="98">
        <v>0.82590922840000003</v>
      </c>
      <c r="AR21" s="98">
        <v>0.94805194810000004</v>
      </c>
      <c r="AS21" s="98">
        <v>0.58936648650000001</v>
      </c>
      <c r="AT21" s="98">
        <v>1.5250315667000001</v>
      </c>
      <c r="AU21" s="97" t="s">
        <v>22</v>
      </c>
      <c r="AV21" s="97" t="s">
        <v>22</v>
      </c>
      <c r="AW21" s="97" t="s">
        <v>22</v>
      </c>
      <c r="AX21" s="97" t="s">
        <v>22</v>
      </c>
      <c r="AY21" s="97" t="s">
        <v>22</v>
      </c>
      <c r="AZ21" s="97" t="s">
        <v>22</v>
      </c>
      <c r="BA21" s="97" t="s">
        <v>22</v>
      </c>
      <c r="BB21" s="97" t="s">
        <v>22</v>
      </c>
      <c r="BC21" s="109" t="s">
        <v>22</v>
      </c>
      <c r="BD21" s="110">
        <v>34</v>
      </c>
      <c r="BE21" s="110">
        <v>34</v>
      </c>
      <c r="BF21" s="110">
        <v>30</v>
      </c>
    </row>
    <row r="22" spans="1:58" x14ac:dyDescent="0.3">
      <c r="A22" s="9"/>
      <c r="B22" t="s">
        <v>196</v>
      </c>
      <c r="C22" s="97">
        <v>19</v>
      </c>
      <c r="D22" s="107">
        <v>50</v>
      </c>
      <c r="E22" s="108"/>
      <c r="F22" s="98"/>
      <c r="G22" s="98"/>
      <c r="H22" s="98">
        <v>0.1142099375</v>
      </c>
      <c r="I22" s="100">
        <v>38</v>
      </c>
      <c r="J22" s="98">
        <v>24.238434695999999</v>
      </c>
      <c r="K22" s="98">
        <v>59.574804153999999</v>
      </c>
      <c r="L22" s="98">
        <v>0.69586316839999995</v>
      </c>
      <c r="M22" s="98">
        <v>0.4437329075</v>
      </c>
      <c r="N22" s="98">
        <v>1.0912545384000001</v>
      </c>
      <c r="O22" s="107">
        <v>37</v>
      </c>
      <c r="P22" s="107">
        <v>78</v>
      </c>
      <c r="Q22" s="108"/>
      <c r="R22" s="98"/>
      <c r="S22" s="98"/>
      <c r="T22" s="98">
        <v>0.4596958625</v>
      </c>
      <c r="U22" s="100">
        <v>47.435897435999998</v>
      </c>
      <c r="V22" s="98">
        <v>34.369281223000002</v>
      </c>
      <c r="W22" s="98">
        <v>65.470218912999997</v>
      </c>
      <c r="X22" s="98">
        <v>0.88542172159999999</v>
      </c>
      <c r="Y22" s="98">
        <v>0.64128138050000005</v>
      </c>
      <c r="Z22" s="98">
        <v>1.2225080111</v>
      </c>
      <c r="AA22" s="107">
        <v>37</v>
      </c>
      <c r="AB22" s="107">
        <v>81</v>
      </c>
      <c r="AC22" s="108"/>
      <c r="AD22" s="98"/>
      <c r="AE22" s="98"/>
      <c r="AF22" s="98">
        <v>0.29950522229999998</v>
      </c>
      <c r="AG22" s="100">
        <v>45.679012346</v>
      </c>
      <c r="AH22" s="98">
        <v>33.096344881999997</v>
      </c>
      <c r="AI22" s="98">
        <v>63.045395990000003</v>
      </c>
      <c r="AJ22" s="98">
        <v>0.84301350519999996</v>
      </c>
      <c r="AK22" s="98">
        <v>0.61055704560000001</v>
      </c>
      <c r="AL22" s="98">
        <v>1.1639727608999999</v>
      </c>
      <c r="AM22" s="98">
        <v>0.87104812649999996</v>
      </c>
      <c r="AN22" s="98">
        <v>0.96296296299999995</v>
      </c>
      <c r="AO22" s="98">
        <v>0.61053314309999995</v>
      </c>
      <c r="AP22" s="98">
        <v>1.5188326441</v>
      </c>
      <c r="AQ22" s="98">
        <v>0.43196380239999999</v>
      </c>
      <c r="AR22" s="98">
        <v>1.2483130903999999</v>
      </c>
      <c r="AS22" s="98">
        <v>0.71792921249999997</v>
      </c>
      <c r="AT22" s="98">
        <v>2.1705281588999998</v>
      </c>
      <c r="AU22" s="97" t="s">
        <v>22</v>
      </c>
      <c r="AV22" s="97" t="s">
        <v>22</v>
      </c>
      <c r="AW22" s="97" t="s">
        <v>22</v>
      </c>
      <c r="AX22" s="97" t="s">
        <v>22</v>
      </c>
      <c r="AY22" s="97" t="s">
        <v>22</v>
      </c>
      <c r="AZ22" s="97" t="s">
        <v>22</v>
      </c>
      <c r="BA22" s="97" t="s">
        <v>22</v>
      </c>
      <c r="BB22" s="97" t="s">
        <v>22</v>
      </c>
      <c r="BC22" s="109" t="s">
        <v>22</v>
      </c>
      <c r="BD22" s="110">
        <v>19</v>
      </c>
      <c r="BE22" s="110">
        <v>37</v>
      </c>
      <c r="BF22" s="110">
        <v>37</v>
      </c>
    </row>
    <row r="23" spans="1:58" x14ac:dyDescent="0.3">
      <c r="A23" s="9"/>
      <c r="B23" t="s">
        <v>66</v>
      </c>
      <c r="C23" s="97">
        <v>88</v>
      </c>
      <c r="D23" s="107">
        <v>185</v>
      </c>
      <c r="E23" s="108"/>
      <c r="F23" s="98"/>
      <c r="G23" s="98"/>
      <c r="H23" s="98">
        <v>0.1966565569</v>
      </c>
      <c r="I23" s="100">
        <v>47.567567568000001</v>
      </c>
      <c r="J23" s="98">
        <v>38.598689018000002</v>
      </c>
      <c r="K23" s="98">
        <v>58.620474991999998</v>
      </c>
      <c r="L23" s="98">
        <v>0.87106627049999996</v>
      </c>
      <c r="M23" s="98">
        <v>0.70639562489999996</v>
      </c>
      <c r="N23" s="98">
        <v>1.0741239341</v>
      </c>
      <c r="O23" s="107">
        <v>98</v>
      </c>
      <c r="P23" s="107">
        <v>181</v>
      </c>
      <c r="Q23" s="108"/>
      <c r="R23" s="98"/>
      <c r="S23" s="98"/>
      <c r="T23" s="98">
        <v>0.91692032710000004</v>
      </c>
      <c r="U23" s="100">
        <v>54.143646408999999</v>
      </c>
      <c r="V23" s="98">
        <v>44.41842553</v>
      </c>
      <c r="W23" s="98">
        <v>65.998162057000002</v>
      </c>
      <c r="X23" s="98">
        <v>1.0106261968000001</v>
      </c>
      <c r="Y23" s="98">
        <v>0.82858706719999997</v>
      </c>
      <c r="Z23" s="98">
        <v>1.2326590047999999</v>
      </c>
      <c r="AA23" s="107">
        <v>97</v>
      </c>
      <c r="AB23" s="107">
        <v>184</v>
      </c>
      <c r="AC23" s="108"/>
      <c r="AD23" s="98"/>
      <c r="AE23" s="98"/>
      <c r="AF23" s="98">
        <v>0.78743639580000002</v>
      </c>
      <c r="AG23" s="100">
        <v>52.717391304000003</v>
      </c>
      <c r="AH23" s="98">
        <v>43.204351326999998</v>
      </c>
      <c r="AI23" s="98">
        <v>64.325079779999996</v>
      </c>
      <c r="AJ23" s="98">
        <v>0.97290791870000004</v>
      </c>
      <c r="AK23" s="98">
        <v>0.79683375850000004</v>
      </c>
      <c r="AL23" s="98">
        <v>1.1878887010000001</v>
      </c>
      <c r="AM23" s="98">
        <v>0.85214142380000002</v>
      </c>
      <c r="AN23" s="98">
        <v>0.97365794139999995</v>
      </c>
      <c r="AO23" s="98">
        <v>0.73534846499999995</v>
      </c>
      <c r="AP23" s="98">
        <v>1.2891980224999999</v>
      </c>
      <c r="AQ23" s="98">
        <v>0.37792646050000001</v>
      </c>
      <c r="AR23" s="98">
        <v>1.1382471119999999</v>
      </c>
      <c r="AS23" s="98">
        <v>0.85355106550000004</v>
      </c>
      <c r="AT23" s="98">
        <v>1.5179015531</v>
      </c>
      <c r="AU23" s="97" t="s">
        <v>22</v>
      </c>
      <c r="AV23" s="97" t="s">
        <v>22</v>
      </c>
      <c r="AW23" s="97" t="s">
        <v>22</v>
      </c>
      <c r="AX23" s="97" t="s">
        <v>22</v>
      </c>
      <c r="AY23" s="97" t="s">
        <v>22</v>
      </c>
      <c r="AZ23" s="97" t="s">
        <v>22</v>
      </c>
      <c r="BA23" s="97" t="s">
        <v>22</v>
      </c>
      <c r="BB23" s="97" t="s">
        <v>22</v>
      </c>
      <c r="BC23" s="109" t="s">
        <v>22</v>
      </c>
      <c r="BD23" s="110">
        <v>88</v>
      </c>
      <c r="BE23" s="110">
        <v>98</v>
      </c>
      <c r="BF23" s="110">
        <v>97</v>
      </c>
    </row>
    <row r="24" spans="1:58" x14ac:dyDescent="0.3">
      <c r="A24" s="9"/>
      <c r="B24" t="s">
        <v>173</v>
      </c>
      <c r="C24" s="97">
        <v>102</v>
      </c>
      <c r="D24" s="107">
        <v>223</v>
      </c>
      <c r="E24" s="108"/>
      <c r="F24" s="98"/>
      <c r="G24" s="98"/>
      <c r="H24" s="98">
        <v>7.4460528999999998E-2</v>
      </c>
      <c r="I24" s="100">
        <v>45.739910313999999</v>
      </c>
      <c r="J24" s="98">
        <v>37.671576664</v>
      </c>
      <c r="K24" s="98">
        <v>55.536284404</v>
      </c>
      <c r="L24" s="98">
        <v>0.83759786609999998</v>
      </c>
      <c r="M24" s="98">
        <v>0.68939641760000003</v>
      </c>
      <c r="N24" s="98">
        <v>1.0176585886</v>
      </c>
      <c r="O24" s="107">
        <v>127</v>
      </c>
      <c r="P24" s="107">
        <v>269</v>
      </c>
      <c r="Q24" s="108"/>
      <c r="R24" s="98"/>
      <c r="S24" s="98"/>
      <c r="T24" s="98">
        <v>0.1558982367</v>
      </c>
      <c r="U24" s="100">
        <v>47.211895910999999</v>
      </c>
      <c r="V24" s="98">
        <v>39.675235925999999</v>
      </c>
      <c r="W24" s="98">
        <v>56.180210741000003</v>
      </c>
      <c r="X24" s="98">
        <v>0.88124058819999995</v>
      </c>
      <c r="Y24" s="98">
        <v>0.74004401880000004</v>
      </c>
      <c r="Z24" s="98">
        <v>1.0493767324000001</v>
      </c>
      <c r="AA24" s="107">
        <v>126</v>
      </c>
      <c r="AB24" s="107">
        <v>251</v>
      </c>
      <c r="AC24" s="108"/>
      <c r="AD24" s="98"/>
      <c r="AE24" s="98"/>
      <c r="AF24" s="98">
        <v>0.39301544259999999</v>
      </c>
      <c r="AG24" s="100">
        <v>50.199203187000002</v>
      </c>
      <c r="AH24" s="98">
        <v>42.156618062</v>
      </c>
      <c r="AI24" s="98">
        <v>59.776142311000001</v>
      </c>
      <c r="AJ24" s="98">
        <v>0.92643435279999997</v>
      </c>
      <c r="AK24" s="98">
        <v>0.77744086430000003</v>
      </c>
      <c r="AL24" s="98">
        <v>1.1039818582000001</v>
      </c>
      <c r="AM24" s="98">
        <v>0.62559385180000004</v>
      </c>
      <c r="AN24" s="98">
        <v>1.0632744612</v>
      </c>
      <c r="AO24" s="98">
        <v>0.83102747340000005</v>
      </c>
      <c r="AP24" s="98">
        <v>1.360427442</v>
      </c>
      <c r="AQ24" s="98">
        <v>0.81170280159999997</v>
      </c>
      <c r="AR24" s="98">
        <v>1.0321816458999999</v>
      </c>
      <c r="AS24" s="98">
        <v>0.79539294250000003</v>
      </c>
      <c r="AT24" s="98">
        <v>1.3394624130999999</v>
      </c>
      <c r="AU24" s="97" t="s">
        <v>22</v>
      </c>
      <c r="AV24" s="97" t="s">
        <v>22</v>
      </c>
      <c r="AW24" s="97" t="s">
        <v>22</v>
      </c>
      <c r="AX24" s="97" t="s">
        <v>22</v>
      </c>
      <c r="AY24" s="97" t="s">
        <v>22</v>
      </c>
      <c r="AZ24" s="97" t="s">
        <v>22</v>
      </c>
      <c r="BA24" s="97" t="s">
        <v>22</v>
      </c>
      <c r="BB24" s="97" t="s">
        <v>22</v>
      </c>
      <c r="BC24" s="109" t="s">
        <v>22</v>
      </c>
      <c r="BD24" s="110">
        <v>102</v>
      </c>
      <c r="BE24" s="110">
        <v>127</v>
      </c>
      <c r="BF24" s="110">
        <v>126</v>
      </c>
    </row>
    <row r="25" spans="1:58" x14ac:dyDescent="0.3">
      <c r="A25" s="9"/>
      <c r="B25" t="s">
        <v>62</v>
      </c>
      <c r="C25" s="97">
        <v>210</v>
      </c>
      <c r="D25" s="107">
        <v>486</v>
      </c>
      <c r="E25" s="108"/>
      <c r="F25" s="98"/>
      <c r="G25" s="98"/>
      <c r="H25" s="98">
        <v>7.5361139999999998E-4</v>
      </c>
      <c r="I25" s="100">
        <v>43.209876543</v>
      </c>
      <c r="J25" s="98">
        <v>37.743705816999999</v>
      </c>
      <c r="K25" s="98">
        <v>49.467676542</v>
      </c>
      <c r="L25" s="98">
        <v>0.79126741040000004</v>
      </c>
      <c r="M25" s="98">
        <v>0.6905204479</v>
      </c>
      <c r="N25" s="98">
        <v>0.90671335909999995</v>
      </c>
      <c r="O25" s="107">
        <v>226</v>
      </c>
      <c r="P25" s="107">
        <v>488</v>
      </c>
      <c r="Q25" s="108"/>
      <c r="R25" s="98"/>
      <c r="S25" s="98"/>
      <c r="T25" s="98">
        <v>2.9670618700000002E-2</v>
      </c>
      <c r="U25" s="100">
        <v>46.31147541</v>
      </c>
      <c r="V25" s="98">
        <v>40.650653595999998</v>
      </c>
      <c r="W25" s="98">
        <v>52.760597060000002</v>
      </c>
      <c r="X25" s="98">
        <v>0.86443365689999996</v>
      </c>
      <c r="Y25" s="98">
        <v>0.75806130979999997</v>
      </c>
      <c r="Z25" s="98">
        <v>0.98573233780000002</v>
      </c>
      <c r="AA25" s="107">
        <v>208</v>
      </c>
      <c r="AB25" s="107">
        <v>451</v>
      </c>
      <c r="AC25" s="108"/>
      <c r="AD25" s="98"/>
      <c r="AE25" s="98"/>
      <c r="AF25" s="98">
        <v>2.09679758E-2</v>
      </c>
      <c r="AG25" s="100">
        <v>46.119733924999998</v>
      </c>
      <c r="AH25" s="98">
        <v>40.259333908999999</v>
      </c>
      <c r="AI25" s="98">
        <v>52.833210358000002</v>
      </c>
      <c r="AJ25" s="98">
        <v>0.8511470927</v>
      </c>
      <c r="AK25" s="98">
        <v>0.74229863679999997</v>
      </c>
      <c r="AL25" s="98">
        <v>0.97595676129999998</v>
      </c>
      <c r="AM25" s="98">
        <v>0.9655591214</v>
      </c>
      <c r="AN25" s="98">
        <v>0.9958597414</v>
      </c>
      <c r="AO25" s="98">
        <v>0.82491621140000004</v>
      </c>
      <c r="AP25" s="98">
        <v>1.2022270999</v>
      </c>
      <c r="AQ25" s="98">
        <v>0.46953138360000002</v>
      </c>
      <c r="AR25" s="98">
        <v>1.0717798595000001</v>
      </c>
      <c r="AS25" s="98">
        <v>0.88821952770000001</v>
      </c>
      <c r="AT25" s="98">
        <v>1.2932749522</v>
      </c>
      <c r="AU25" s="97">
        <v>1</v>
      </c>
      <c r="AV25" s="97" t="s">
        <v>22</v>
      </c>
      <c r="AW25" s="97" t="s">
        <v>22</v>
      </c>
      <c r="AX25" s="97" t="s">
        <v>22</v>
      </c>
      <c r="AY25" s="97" t="s">
        <v>22</v>
      </c>
      <c r="AZ25" s="97" t="s">
        <v>22</v>
      </c>
      <c r="BA25" s="97" t="s">
        <v>22</v>
      </c>
      <c r="BB25" s="97" t="s">
        <v>22</v>
      </c>
      <c r="BC25" s="109">
        <v>-1</v>
      </c>
      <c r="BD25" s="110">
        <v>210</v>
      </c>
      <c r="BE25" s="110">
        <v>226</v>
      </c>
      <c r="BF25" s="110">
        <v>208</v>
      </c>
    </row>
    <row r="26" spans="1:58" x14ac:dyDescent="0.3">
      <c r="A26" s="9"/>
      <c r="B26" t="s">
        <v>141</v>
      </c>
      <c r="C26" s="97">
        <v>31</v>
      </c>
      <c r="D26" s="107">
        <v>76</v>
      </c>
      <c r="E26" s="108"/>
      <c r="F26" s="98"/>
      <c r="G26" s="98"/>
      <c r="H26" s="98">
        <v>0.1046310523</v>
      </c>
      <c r="I26" s="100">
        <v>40.789473684000001</v>
      </c>
      <c r="J26" s="98">
        <v>28.685854502000002</v>
      </c>
      <c r="K26" s="98">
        <v>58.000055857</v>
      </c>
      <c r="L26" s="98">
        <v>0.74694453670000005</v>
      </c>
      <c r="M26" s="98">
        <v>0.52511052920000001</v>
      </c>
      <c r="N26" s="98">
        <v>1.0624927703</v>
      </c>
      <c r="O26" s="107">
        <v>43</v>
      </c>
      <c r="P26" s="107">
        <v>97</v>
      </c>
      <c r="Q26" s="108"/>
      <c r="R26" s="98"/>
      <c r="S26" s="98"/>
      <c r="T26" s="98">
        <v>0.2148445004</v>
      </c>
      <c r="U26" s="100">
        <v>44.329896906999998</v>
      </c>
      <c r="V26" s="98">
        <v>32.876812354999998</v>
      </c>
      <c r="W26" s="98">
        <v>59.772819171999998</v>
      </c>
      <c r="X26" s="98">
        <v>0.8274462118</v>
      </c>
      <c r="Y26" s="98">
        <v>0.61341590830000003</v>
      </c>
      <c r="Z26" s="98">
        <v>1.1161550005</v>
      </c>
      <c r="AA26" s="107">
        <v>36</v>
      </c>
      <c r="AB26" s="107">
        <v>102</v>
      </c>
      <c r="AC26" s="108"/>
      <c r="AD26" s="98"/>
      <c r="AE26" s="98"/>
      <c r="AF26" s="98">
        <v>1.0196183899999999E-2</v>
      </c>
      <c r="AG26" s="100">
        <v>35.294117647</v>
      </c>
      <c r="AH26" s="98">
        <v>25.458652029</v>
      </c>
      <c r="AI26" s="98">
        <v>48.929328193000003</v>
      </c>
      <c r="AJ26" s="98">
        <v>0.6513586066</v>
      </c>
      <c r="AK26" s="98">
        <v>0.46966040790000002</v>
      </c>
      <c r="AL26" s="98">
        <v>0.90335064909999996</v>
      </c>
      <c r="AM26" s="98">
        <v>0.31296678</v>
      </c>
      <c r="AN26" s="98">
        <v>0.79616963060000001</v>
      </c>
      <c r="AO26" s="98">
        <v>0.51134491120000003</v>
      </c>
      <c r="AP26" s="98">
        <v>1.2396448402</v>
      </c>
      <c r="AQ26" s="98">
        <v>0.7238861164</v>
      </c>
      <c r="AR26" s="98">
        <v>1.0867974726</v>
      </c>
      <c r="AS26" s="98">
        <v>0.68484732100000001</v>
      </c>
      <c r="AT26" s="98">
        <v>1.7246599499999999</v>
      </c>
      <c r="AU26" s="97" t="s">
        <v>22</v>
      </c>
      <c r="AV26" s="97" t="s">
        <v>22</v>
      </c>
      <c r="AW26" s="97" t="s">
        <v>22</v>
      </c>
      <c r="AX26" s="97" t="s">
        <v>22</v>
      </c>
      <c r="AY26" s="97" t="s">
        <v>22</v>
      </c>
      <c r="AZ26" s="97" t="s">
        <v>22</v>
      </c>
      <c r="BA26" s="97" t="s">
        <v>22</v>
      </c>
      <c r="BB26" s="97" t="s">
        <v>22</v>
      </c>
      <c r="BC26" s="109" t="s">
        <v>22</v>
      </c>
      <c r="BD26" s="110">
        <v>31</v>
      </c>
      <c r="BE26" s="110">
        <v>43</v>
      </c>
      <c r="BF26" s="110">
        <v>36</v>
      </c>
    </row>
    <row r="27" spans="1:58" x14ac:dyDescent="0.3">
      <c r="A27" s="9"/>
      <c r="B27" t="s">
        <v>197</v>
      </c>
      <c r="C27" s="97">
        <v>39</v>
      </c>
      <c r="D27" s="107">
        <v>59</v>
      </c>
      <c r="E27" s="108"/>
      <c r="F27" s="98"/>
      <c r="G27" s="98"/>
      <c r="H27" s="98">
        <v>0.23353974850000001</v>
      </c>
      <c r="I27" s="100">
        <v>66.101694914999996</v>
      </c>
      <c r="J27" s="98">
        <v>48.296011221999997</v>
      </c>
      <c r="K27" s="98">
        <v>90.471944993999998</v>
      </c>
      <c r="L27" s="98">
        <v>1.2104667067999999</v>
      </c>
      <c r="M27" s="98">
        <v>0.88404645520000003</v>
      </c>
      <c r="N27" s="98">
        <v>1.6574125033</v>
      </c>
      <c r="O27" s="107">
        <v>23</v>
      </c>
      <c r="P27" s="107">
        <v>42</v>
      </c>
      <c r="Q27" s="108"/>
      <c r="R27" s="98"/>
      <c r="S27" s="98"/>
      <c r="T27" s="98">
        <v>0.91632168120000002</v>
      </c>
      <c r="U27" s="100">
        <v>54.761904762</v>
      </c>
      <c r="V27" s="98">
        <v>36.390728906</v>
      </c>
      <c r="W27" s="98">
        <v>82.407423628999993</v>
      </c>
      <c r="X27" s="98">
        <v>1.0221663889999999</v>
      </c>
      <c r="Y27" s="98">
        <v>0.6790531809</v>
      </c>
      <c r="Z27" s="98">
        <v>1.5386484537</v>
      </c>
      <c r="AA27" s="107">
        <v>21</v>
      </c>
      <c r="AB27" s="107">
        <v>46</v>
      </c>
      <c r="AC27" s="108"/>
      <c r="AD27" s="98"/>
      <c r="AE27" s="98"/>
      <c r="AF27" s="98">
        <v>0.43261546480000002</v>
      </c>
      <c r="AG27" s="100">
        <v>45.652173912999999</v>
      </c>
      <c r="AH27" s="98">
        <v>29.765560033</v>
      </c>
      <c r="AI27" s="98">
        <v>70.017865637</v>
      </c>
      <c r="AJ27" s="98">
        <v>0.84251819770000003</v>
      </c>
      <c r="AK27" s="98">
        <v>0.54916463569999996</v>
      </c>
      <c r="AL27" s="98">
        <v>1.292575791</v>
      </c>
      <c r="AM27" s="98">
        <v>0.54663189970000003</v>
      </c>
      <c r="AN27" s="98">
        <v>0.83364839319999995</v>
      </c>
      <c r="AO27" s="98">
        <v>0.46139241739999998</v>
      </c>
      <c r="AP27" s="98">
        <v>1.5062441801999999</v>
      </c>
      <c r="AQ27" s="98">
        <v>0.47408697350000001</v>
      </c>
      <c r="AR27" s="98">
        <v>0.82844932839999996</v>
      </c>
      <c r="AS27" s="98">
        <v>0.49485778609999997</v>
      </c>
      <c r="AT27" s="98">
        <v>1.3869202608</v>
      </c>
      <c r="AU27" s="97" t="s">
        <v>22</v>
      </c>
      <c r="AV27" s="97" t="s">
        <v>22</v>
      </c>
      <c r="AW27" s="97" t="s">
        <v>22</v>
      </c>
      <c r="AX27" s="97" t="s">
        <v>22</v>
      </c>
      <c r="AY27" s="97" t="s">
        <v>22</v>
      </c>
      <c r="AZ27" s="97" t="s">
        <v>22</v>
      </c>
      <c r="BA27" s="97" t="s">
        <v>22</v>
      </c>
      <c r="BB27" s="97" t="s">
        <v>22</v>
      </c>
      <c r="BC27" s="109" t="s">
        <v>22</v>
      </c>
      <c r="BD27" s="110">
        <v>39</v>
      </c>
      <c r="BE27" s="110">
        <v>23</v>
      </c>
      <c r="BF27" s="110">
        <v>21</v>
      </c>
    </row>
    <row r="28" spans="1:58" x14ac:dyDescent="0.3">
      <c r="A28" s="9"/>
      <c r="B28" t="s">
        <v>65</v>
      </c>
      <c r="C28" s="97">
        <v>61</v>
      </c>
      <c r="D28" s="107">
        <v>133</v>
      </c>
      <c r="E28" s="108"/>
      <c r="F28" s="98"/>
      <c r="G28" s="98"/>
      <c r="H28" s="98">
        <v>0.17380303590000001</v>
      </c>
      <c r="I28" s="100">
        <v>45.864661654000002</v>
      </c>
      <c r="J28" s="98">
        <v>35.685600090000001</v>
      </c>
      <c r="K28" s="98">
        <v>58.947227548000001</v>
      </c>
      <c r="L28" s="98">
        <v>0.83988233619999997</v>
      </c>
      <c r="M28" s="98">
        <v>0.65314963329999998</v>
      </c>
      <c r="N28" s="98">
        <v>1.0800011248000001</v>
      </c>
      <c r="O28" s="107">
        <v>45</v>
      </c>
      <c r="P28" s="107">
        <v>94</v>
      </c>
      <c r="Q28" s="108"/>
      <c r="R28" s="98"/>
      <c r="S28" s="98"/>
      <c r="T28" s="98">
        <v>0.450962329</v>
      </c>
      <c r="U28" s="100">
        <v>47.872340426000001</v>
      </c>
      <c r="V28" s="98">
        <v>35.743331251000001</v>
      </c>
      <c r="W28" s="98">
        <v>64.117162492000006</v>
      </c>
      <c r="X28" s="98">
        <v>0.89356821239999995</v>
      </c>
      <c r="Y28" s="98">
        <v>0.66689318230000005</v>
      </c>
      <c r="Z28" s="98">
        <v>1.1972894182</v>
      </c>
      <c r="AA28" s="107">
        <v>46</v>
      </c>
      <c r="AB28" s="107">
        <v>88</v>
      </c>
      <c r="AC28" s="108"/>
      <c r="AD28" s="98"/>
      <c r="AE28" s="98"/>
      <c r="AF28" s="98">
        <v>0.80772493860000005</v>
      </c>
      <c r="AG28" s="100">
        <v>52.272727273000001</v>
      </c>
      <c r="AH28" s="98">
        <v>39.153657629999998</v>
      </c>
      <c r="AI28" s="98">
        <v>69.787554521000004</v>
      </c>
      <c r="AJ28" s="98">
        <v>0.9647015726</v>
      </c>
      <c r="AK28" s="98">
        <v>0.72226878210000001</v>
      </c>
      <c r="AL28" s="98">
        <v>1.2885080283000001</v>
      </c>
      <c r="AM28" s="98">
        <v>0.67491883080000004</v>
      </c>
      <c r="AN28" s="98">
        <v>1.0919191919</v>
      </c>
      <c r="AO28" s="98">
        <v>0.72396803080000005</v>
      </c>
      <c r="AP28" s="98">
        <v>1.6468786892</v>
      </c>
      <c r="AQ28" s="98">
        <v>0.82741294489999995</v>
      </c>
      <c r="AR28" s="98">
        <v>1.0437739798000001</v>
      </c>
      <c r="AS28" s="98">
        <v>0.71013017440000004</v>
      </c>
      <c r="AT28" s="98">
        <v>1.5341752259999999</v>
      </c>
      <c r="AU28" s="97" t="s">
        <v>22</v>
      </c>
      <c r="AV28" s="97" t="s">
        <v>22</v>
      </c>
      <c r="AW28" s="97" t="s">
        <v>22</v>
      </c>
      <c r="AX28" s="97" t="s">
        <v>22</v>
      </c>
      <c r="AY28" s="97" t="s">
        <v>22</v>
      </c>
      <c r="AZ28" s="97" t="s">
        <v>22</v>
      </c>
      <c r="BA28" s="97" t="s">
        <v>22</v>
      </c>
      <c r="BB28" s="97" t="s">
        <v>22</v>
      </c>
      <c r="BC28" s="109" t="s">
        <v>22</v>
      </c>
      <c r="BD28" s="110">
        <v>61</v>
      </c>
      <c r="BE28" s="110">
        <v>45</v>
      </c>
      <c r="BF28" s="110">
        <v>46</v>
      </c>
    </row>
    <row r="29" spans="1:58" x14ac:dyDescent="0.3">
      <c r="A29" s="9"/>
      <c r="B29" t="s">
        <v>68</v>
      </c>
      <c r="C29" s="97">
        <v>25</v>
      </c>
      <c r="D29" s="107">
        <v>61</v>
      </c>
      <c r="E29" s="108"/>
      <c r="F29" s="98"/>
      <c r="G29" s="98"/>
      <c r="H29" s="98">
        <v>0.1516033162</v>
      </c>
      <c r="I29" s="100">
        <v>40.983606557000002</v>
      </c>
      <c r="J29" s="98">
        <v>27.692991030000002</v>
      </c>
      <c r="K29" s="98">
        <v>60.652748004999999</v>
      </c>
      <c r="L29" s="98">
        <v>0.75049953449999995</v>
      </c>
      <c r="M29" s="98">
        <v>0.50695432039999999</v>
      </c>
      <c r="N29" s="98">
        <v>1.1110459634000001</v>
      </c>
      <c r="O29" s="107">
        <v>38</v>
      </c>
      <c r="P29" s="107">
        <v>84</v>
      </c>
      <c r="Q29" s="108"/>
      <c r="R29" s="98"/>
      <c r="S29" s="98"/>
      <c r="T29" s="98">
        <v>0.29772093770000002</v>
      </c>
      <c r="U29" s="100">
        <v>45.238095238</v>
      </c>
      <c r="V29" s="98">
        <v>32.917071176</v>
      </c>
      <c r="W29" s="98">
        <v>62.170940111999997</v>
      </c>
      <c r="X29" s="98">
        <v>0.84439832140000004</v>
      </c>
      <c r="Y29" s="98">
        <v>0.61418210259999995</v>
      </c>
      <c r="Z29" s="98">
        <v>1.160907363</v>
      </c>
      <c r="AA29" s="107">
        <v>32</v>
      </c>
      <c r="AB29" s="107">
        <v>62</v>
      </c>
      <c r="AC29" s="108"/>
      <c r="AD29" s="98"/>
      <c r="AE29" s="98"/>
      <c r="AF29" s="98">
        <v>0.78342745089999999</v>
      </c>
      <c r="AG29" s="100">
        <v>51.612903226</v>
      </c>
      <c r="AH29" s="98">
        <v>36.499397283</v>
      </c>
      <c r="AI29" s="98">
        <v>72.984541601000004</v>
      </c>
      <c r="AJ29" s="98">
        <v>0.95252441389999998</v>
      </c>
      <c r="AK29" s="98">
        <v>0.67335472139999997</v>
      </c>
      <c r="AL29" s="98">
        <v>1.3474365447000001</v>
      </c>
      <c r="AM29" s="98">
        <v>0.58268716639999996</v>
      </c>
      <c r="AN29" s="98">
        <v>1.1409168081000001</v>
      </c>
      <c r="AO29" s="98">
        <v>0.71289617360000002</v>
      </c>
      <c r="AP29" s="98">
        <v>1.825919694</v>
      </c>
      <c r="AQ29" s="98">
        <v>0.70132302749999997</v>
      </c>
      <c r="AR29" s="98">
        <v>1.1038095238000001</v>
      </c>
      <c r="AS29" s="98">
        <v>0.66633706729999997</v>
      </c>
      <c r="AT29" s="98">
        <v>1.8284972046000001</v>
      </c>
      <c r="AU29" s="97" t="s">
        <v>22</v>
      </c>
      <c r="AV29" s="97" t="s">
        <v>22</v>
      </c>
      <c r="AW29" s="97" t="s">
        <v>22</v>
      </c>
      <c r="AX29" s="97" t="s">
        <v>22</v>
      </c>
      <c r="AY29" s="97" t="s">
        <v>22</v>
      </c>
      <c r="AZ29" s="97" t="s">
        <v>22</v>
      </c>
      <c r="BA29" s="97" t="s">
        <v>22</v>
      </c>
      <c r="BB29" s="97" t="s">
        <v>22</v>
      </c>
      <c r="BC29" s="109" t="s">
        <v>22</v>
      </c>
      <c r="BD29" s="110">
        <v>25</v>
      </c>
      <c r="BE29" s="110">
        <v>38</v>
      </c>
      <c r="BF29" s="110">
        <v>32</v>
      </c>
    </row>
    <row r="30" spans="1:58" x14ac:dyDescent="0.3">
      <c r="A30" s="9"/>
      <c r="B30" t="s">
        <v>64</v>
      </c>
      <c r="C30" s="97">
        <v>52</v>
      </c>
      <c r="D30" s="107">
        <v>104</v>
      </c>
      <c r="E30" s="108"/>
      <c r="F30" s="98"/>
      <c r="G30" s="98"/>
      <c r="H30" s="98">
        <v>0.5256407112</v>
      </c>
      <c r="I30" s="100">
        <v>50</v>
      </c>
      <c r="J30" s="98">
        <v>38.100404685000001</v>
      </c>
      <c r="K30" s="98">
        <v>65.616100949</v>
      </c>
      <c r="L30" s="98">
        <v>0.91560943210000001</v>
      </c>
      <c r="M30" s="98">
        <v>0.69737465880000005</v>
      </c>
      <c r="N30" s="98">
        <v>1.2021380782</v>
      </c>
      <c r="O30" s="107">
        <v>64</v>
      </c>
      <c r="P30" s="107">
        <v>113</v>
      </c>
      <c r="Q30" s="108"/>
      <c r="R30" s="98"/>
      <c r="S30" s="98"/>
      <c r="T30" s="98">
        <v>0.65714708389999998</v>
      </c>
      <c r="U30" s="100">
        <v>56.637168142</v>
      </c>
      <c r="V30" s="98">
        <v>44.330368108999998</v>
      </c>
      <c r="W30" s="98">
        <v>72.360527374</v>
      </c>
      <c r="X30" s="98">
        <v>1.0571693934999999</v>
      </c>
      <c r="Y30" s="98">
        <v>0.8270421536</v>
      </c>
      <c r="Z30" s="98">
        <v>1.3513303060999999</v>
      </c>
      <c r="AA30" s="107">
        <v>38</v>
      </c>
      <c r="AB30" s="107">
        <v>91</v>
      </c>
      <c r="AC30" s="108"/>
      <c r="AD30" s="98"/>
      <c r="AE30" s="98"/>
      <c r="AF30" s="98">
        <v>0.1087364148</v>
      </c>
      <c r="AG30" s="100">
        <v>41.758241757999997</v>
      </c>
      <c r="AH30" s="98">
        <v>30.384988778</v>
      </c>
      <c r="AI30" s="98">
        <v>57.388560104</v>
      </c>
      <c r="AJ30" s="98">
        <v>0.77065505469999995</v>
      </c>
      <c r="AK30" s="98">
        <v>0.56053533290000002</v>
      </c>
      <c r="AL30" s="98">
        <v>1.0595392983</v>
      </c>
      <c r="AM30" s="98">
        <v>0.13670661749999999</v>
      </c>
      <c r="AN30" s="98">
        <v>0.73729395600000003</v>
      </c>
      <c r="AO30" s="98">
        <v>0.4935364975</v>
      </c>
      <c r="AP30" s="98">
        <v>1.1014431159</v>
      </c>
      <c r="AQ30" s="98">
        <v>0.50437688859999996</v>
      </c>
      <c r="AR30" s="98">
        <v>1.1327433628000001</v>
      </c>
      <c r="AS30" s="98">
        <v>0.78562401940000004</v>
      </c>
      <c r="AT30" s="98">
        <v>1.6332335752</v>
      </c>
      <c r="AU30" s="97" t="s">
        <v>22</v>
      </c>
      <c r="AV30" s="97" t="s">
        <v>22</v>
      </c>
      <c r="AW30" s="97" t="s">
        <v>22</v>
      </c>
      <c r="AX30" s="97" t="s">
        <v>22</v>
      </c>
      <c r="AY30" s="97" t="s">
        <v>22</v>
      </c>
      <c r="AZ30" s="97" t="s">
        <v>22</v>
      </c>
      <c r="BA30" s="97" t="s">
        <v>22</v>
      </c>
      <c r="BB30" s="97" t="s">
        <v>22</v>
      </c>
      <c r="BC30" s="109" t="s">
        <v>22</v>
      </c>
      <c r="BD30" s="110">
        <v>52</v>
      </c>
      <c r="BE30" s="110">
        <v>64</v>
      </c>
      <c r="BF30" s="110">
        <v>38</v>
      </c>
    </row>
    <row r="31" spans="1:58" x14ac:dyDescent="0.3">
      <c r="A31" s="9"/>
      <c r="B31" t="s">
        <v>70</v>
      </c>
      <c r="C31" s="97">
        <v>37</v>
      </c>
      <c r="D31" s="107">
        <v>102</v>
      </c>
      <c r="E31" s="108"/>
      <c r="F31" s="98"/>
      <c r="G31" s="98"/>
      <c r="H31" s="98">
        <v>1.29463202E-2</v>
      </c>
      <c r="I31" s="100">
        <v>36.274509803999997</v>
      </c>
      <c r="J31" s="98">
        <v>26.282391524000001</v>
      </c>
      <c r="K31" s="98">
        <v>50.065461521000003</v>
      </c>
      <c r="L31" s="98">
        <v>0.66426566639999995</v>
      </c>
      <c r="M31" s="98">
        <v>0.4810977011</v>
      </c>
      <c r="N31" s="98">
        <v>0.91717103320000004</v>
      </c>
      <c r="O31" s="107">
        <v>47</v>
      </c>
      <c r="P31" s="107">
        <v>95</v>
      </c>
      <c r="Q31" s="108"/>
      <c r="R31" s="98"/>
      <c r="S31" s="98"/>
      <c r="T31" s="98">
        <v>0.58568654330000003</v>
      </c>
      <c r="U31" s="100">
        <v>49.473684210999998</v>
      </c>
      <c r="V31" s="98">
        <v>37.171813264999997</v>
      </c>
      <c r="W31" s="98">
        <v>65.846812795999995</v>
      </c>
      <c r="X31" s="98">
        <v>0.92345833040000003</v>
      </c>
      <c r="Y31" s="98">
        <v>0.69353919220000004</v>
      </c>
      <c r="Z31" s="98">
        <v>1.2295992751</v>
      </c>
      <c r="AA31" s="107">
        <v>37</v>
      </c>
      <c r="AB31" s="107">
        <v>72</v>
      </c>
      <c r="AC31" s="108"/>
      <c r="AD31" s="98"/>
      <c r="AE31" s="98"/>
      <c r="AF31" s="98">
        <v>0.74750851569999999</v>
      </c>
      <c r="AG31" s="100">
        <v>51.388888889</v>
      </c>
      <c r="AH31" s="98">
        <v>37.233387991999997</v>
      </c>
      <c r="AI31" s="98">
        <v>70.926070488999997</v>
      </c>
      <c r="AJ31" s="98">
        <v>0.94839019339999997</v>
      </c>
      <c r="AK31" s="98">
        <v>0.68687667630000004</v>
      </c>
      <c r="AL31" s="98">
        <v>1.3094693559999999</v>
      </c>
      <c r="AM31" s="98">
        <v>0.86279807779999995</v>
      </c>
      <c r="AN31" s="98">
        <v>1.0387115839000001</v>
      </c>
      <c r="AO31" s="98">
        <v>0.67517627749999998</v>
      </c>
      <c r="AP31" s="98">
        <v>1.5979852825</v>
      </c>
      <c r="AQ31" s="98">
        <v>0.15795659540000001</v>
      </c>
      <c r="AR31" s="98">
        <v>1.3638691323000001</v>
      </c>
      <c r="AS31" s="98">
        <v>0.88653298759999999</v>
      </c>
      <c r="AT31" s="98">
        <v>2.0982174786000001</v>
      </c>
      <c r="AU31" s="97" t="s">
        <v>22</v>
      </c>
      <c r="AV31" s="97" t="s">
        <v>22</v>
      </c>
      <c r="AW31" s="97" t="s">
        <v>22</v>
      </c>
      <c r="AX31" s="97" t="s">
        <v>22</v>
      </c>
      <c r="AY31" s="97" t="s">
        <v>22</v>
      </c>
      <c r="AZ31" s="97" t="s">
        <v>22</v>
      </c>
      <c r="BA31" s="97" t="s">
        <v>22</v>
      </c>
      <c r="BB31" s="97" t="s">
        <v>22</v>
      </c>
      <c r="BC31" s="109" t="s">
        <v>22</v>
      </c>
      <c r="BD31" s="110">
        <v>37</v>
      </c>
      <c r="BE31" s="110">
        <v>47</v>
      </c>
      <c r="BF31" s="110">
        <v>37</v>
      </c>
    </row>
    <row r="32" spans="1:58" x14ac:dyDescent="0.3">
      <c r="A32" s="9"/>
      <c r="B32" t="s">
        <v>174</v>
      </c>
      <c r="C32" s="97">
        <v>83</v>
      </c>
      <c r="D32" s="107">
        <v>171</v>
      </c>
      <c r="E32" s="108"/>
      <c r="F32" s="98"/>
      <c r="G32" s="98"/>
      <c r="H32" s="98">
        <v>0.28433276029999999</v>
      </c>
      <c r="I32" s="100">
        <v>48.538011695999998</v>
      </c>
      <c r="J32" s="98">
        <v>39.142672529000002</v>
      </c>
      <c r="K32" s="98">
        <v>60.188495756000002</v>
      </c>
      <c r="L32" s="98">
        <v>0.88883722649999997</v>
      </c>
      <c r="M32" s="98">
        <v>0.71636363670000003</v>
      </c>
      <c r="N32" s="98">
        <v>1.1028360104999999</v>
      </c>
      <c r="O32" s="107">
        <v>84</v>
      </c>
      <c r="P32" s="107">
        <v>171</v>
      </c>
      <c r="Q32" s="108"/>
      <c r="R32" s="98"/>
      <c r="S32" s="98"/>
      <c r="T32" s="98">
        <v>0.42781820259999997</v>
      </c>
      <c r="U32" s="100">
        <v>49.122807018000003</v>
      </c>
      <c r="V32" s="98">
        <v>39.665183997</v>
      </c>
      <c r="W32" s="98">
        <v>60.835471468000001</v>
      </c>
      <c r="X32" s="98">
        <v>0.91690898050000003</v>
      </c>
      <c r="Y32" s="98">
        <v>0.73995326849999998</v>
      </c>
      <c r="Z32" s="98">
        <v>1.1361826677</v>
      </c>
      <c r="AA32" s="107">
        <v>53</v>
      </c>
      <c r="AB32" s="107">
        <v>109</v>
      </c>
      <c r="AC32" s="108"/>
      <c r="AD32" s="98"/>
      <c r="AE32" s="98"/>
      <c r="AF32" s="98">
        <v>0.4312630992</v>
      </c>
      <c r="AG32" s="100">
        <v>48.623853210999997</v>
      </c>
      <c r="AH32" s="98">
        <v>37.147350850000002</v>
      </c>
      <c r="AI32" s="98">
        <v>63.645967935000002</v>
      </c>
      <c r="AJ32" s="98">
        <v>0.89736101609999996</v>
      </c>
      <c r="AK32" s="98">
        <v>0.6852362581</v>
      </c>
      <c r="AL32" s="98">
        <v>1.1751520496000001</v>
      </c>
      <c r="AM32" s="98">
        <v>0.95359076279999999</v>
      </c>
      <c r="AN32" s="98">
        <v>0.98984272610000001</v>
      </c>
      <c r="AO32" s="98">
        <v>0.7018546537</v>
      </c>
      <c r="AP32" s="98">
        <v>1.3959993245</v>
      </c>
      <c r="AQ32" s="98">
        <v>0.93831977050000004</v>
      </c>
      <c r="AR32" s="98">
        <v>1.0120481928</v>
      </c>
      <c r="AS32" s="98">
        <v>0.74724484189999996</v>
      </c>
      <c r="AT32" s="98">
        <v>1.3706906853</v>
      </c>
      <c r="AU32" s="97" t="s">
        <v>22</v>
      </c>
      <c r="AV32" s="97" t="s">
        <v>22</v>
      </c>
      <c r="AW32" s="97" t="s">
        <v>22</v>
      </c>
      <c r="AX32" s="97" t="s">
        <v>22</v>
      </c>
      <c r="AY32" s="97" t="s">
        <v>22</v>
      </c>
      <c r="AZ32" s="97" t="s">
        <v>22</v>
      </c>
      <c r="BA32" s="97" t="s">
        <v>22</v>
      </c>
      <c r="BB32" s="97" t="s">
        <v>22</v>
      </c>
      <c r="BC32" s="109" t="s">
        <v>22</v>
      </c>
      <c r="BD32" s="110">
        <v>83</v>
      </c>
      <c r="BE32" s="110">
        <v>84</v>
      </c>
      <c r="BF32" s="110">
        <v>53</v>
      </c>
    </row>
    <row r="33" spans="1:93" x14ac:dyDescent="0.3">
      <c r="A33" s="9"/>
      <c r="B33" t="s">
        <v>63</v>
      </c>
      <c r="C33" s="97">
        <v>132</v>
      </c>
      <c r="D33" s="107">
        <v>268</v>
      </c>
      <c r="E33" s="108"/>
      <c r="F33" s="98"/>
      <c r="G33" s="98"/>
      <c r="H33" s="98">
        <v>0.23778109550000001</v>
      </c>
      <c r="I33" s="100">
        <v>49.253731342999998</v>
      </c>
      <c r="J33" s="98">
        <v>41.529007542000002</v>
      </c>
      <c r="K33" s="98">
        <v>58.415314856999998</v>
      </c>
      <c r="L33" s="98">
        <v>0.90194361970000003</v>
      </c>
      <c r="M33" s="98">
        <v>0.75991973010000002</v>
      </c>
      <c r="N33" s="98">
        <v>1.0705108195999999</v>
      </c>
      <c r="O33" s="107">
        <v>122</v>
      </c>
      <c r="P33" s="107">
        <v>269</v>
      </c>
      <c r="Q33" s="108"/>
      <c r="R33" s="98"/>
      <c r="S33" s="98"/>
      <c r="T33" s="98">
        <v>6.6811073900000004E-2</v>
      </c>
      <c r="U33" s="100">
        <v>45.353159851000001</v>
      </c>
      <c r="V33" s="98">
        <v>37.978987625000002</v>
      </c>
      <c r="W33" s="98">
        <v>54.159134751000003</v>
      </c>
      <c r="X33" s="98">
        <v>0.84654607680000005</v>
      </c>
      <c r="Y33" s="98">
        <v>0.70841452920000003</v>
      </c>
      <c r="Z33" s="98">
        <v>1.0116114656999999</v>
      </c>
      <c r="AA33" s="107">
        <v>98</v>
      </c>
      <c r="AB33" s="107">
        <v>241</v>
      </c>
      <c r="AC33" s="108"/>
      <c r="AD33" s="98"/>
      <c r="AE33" s="98"/>
      <c r="AF33" s="98">
        <v>4.6162269999999997E-3</v>
      </c>
      <c r="AG33" s="100">
        <v>40.663900415000001</v>
      </c>
      <c r="AH33" s="98">
        <v>33.359896353000003</v>
      </c>
      <c r="AI33" s="98">
        <v>49.567084366000003</v>
      </c>
      <c r="AJ33" s="98">
        <v>0.75045880949999999</v>
      </c>
      <c r="AK33" s="98">
        <v>0.61526683550000005</v>
      </c>
      <c r="AL33" s="98">
        <v>0.91535638249999995</v>
      </c>
      <c r="AM33" s="98">
        <v>0.4210697578</v>
      </c>
      <c r="AN33" s="98">
        <v>0.89660567309999994</v>
      </c>
      <c r="AO33" s="98">
        <v>0.68728421299999998</v>
      </c>
      <c r="AP33" s="98">
        <v>1.1696787411</v>
      </c>
      <c r="AQ33" s="98">
        <v>0.51121361919999997</v>
      </c>
      <c r="AR33" s="98">
        <v>0.92080657880000005</v>
      </c>
      <c r="AS33" s="98">
        <v>0.71989185990000004</v>
      </c>
      <c r="AT33" s="98">
        <v>1.1777946143</v>
      </c>
      <c r="AU33" s="97" t="s">
        <v>22</v>
      </c>
      <c r="AV33" s="97" t="s">
        <v>22</v>
      </c>
      <c r="AW33" s="97">
        <v>3</v>
      </c>
      <c r="AX33" s="97" t="s">
        <v>22</v>
      </c>
      <c r="AY33" s="97" t="s">
        <v>22</v>
      </c>
      <c r="AZ33" s="97" t="s">
        <v>22</v>
      </c>
      <c r="BA33" s="97" t="s">
        <v>22</v>
      </c>
      <c r="BB33" s="97" t="s">
        <v>22</v>
      </c>
      <c r="BC33" s="109">
        <v>-3</v>
      </c>
      <c r="BD33" s="110">
        <v>132</v>
      </c>
      <c r="BE33" s="110">
        <v>122</v>
      </c>
      <c r="BF33" s="110">
        <v>98</v>
      </c>
    </row>
    <row r="34" spans="1:93" x14ac:dyDescent="0.3">
      <c r="A34" s="9"/>
      <c r="B34" t="s">
        <v>69</v>
      </c>
      <c r="C34" s="97">
        <v>64</v>
      </c>
      <c r="D34" s="107">
        <v>138</v>
      </c>
      <c r="E34" s="108"/>
      <c r="F34" s="98"/>
      <c r="G34" s="98"/>
      <c r="H34" s="98">
        <v>0.192117343</v>
      </c>
      <c r="I34" s="100">
        <v>46.376811594000003</v>
      </c>
      <c r="J34" s="98">
        <v>36.299504321999997</v>
      </c>
      <c r="K34" s="98">
        <v>59.251736182999998</v>
      </c>
      <c r="L34" s="98">
        <v>0.84926092249999996</v>
      </c>
      <c r="M34" s="98">
        <v>0.66437767459999997</v>
      </c>
      <c r="N34" s="98">
        <v>1.0855935442</v>
      </c>
      <c r="O34" s="107">
        <v>74</v>
      </c>
      <c r="P34" s="107">
        <v>161</v>
      </c>
      <c r="Q34" s="108"/>
      <c r="R34" s="98"/>
      <c r="S34" s="98"/>
      <c r="T34" s="98">
        <v>0.18846968350000001</v>
      </c>
      <c r="U34" s="100">
        <v>45.962732918999997</v>
      </c>
      <c r="V34" s="98">
        <v>36.597858543999997</v>
      </c>
      <c r="W34" s="98">
        <v>57.723946193000003</v>
      </c>
      <c r="X34" s="98">
        <v>0.85792415259999999</v>
      </c>
      <c r="Y34" s="98">
        <v>0.68275627549999995</v>
      </c>
      <c r="Z34" s="98">
        <v>1.0780330815000001</v>
      </c>
      <c r="AA34" s="107">
        <v>67</v>
      </c>
      <c r="AB34" s="107">
        <v>152</v>
      </c>
      <c r="AC34" s="108"/>
      <c r="AD34" s="98"/>
      <c r="AE34" s="98"/>
      <c r="AF34" s="98">
        <v>9.1805102200000002E-2</v>
      </c>
      <c r="AG34" s="100">
        <v>44.078947368000001</v>
      </c>
      <c r="AH34" s="98">
        <v>34.692883295999998</v>
      </c>
      <c r="AI34" s="98">
        <v>56.004385237999998</v>
      </c>
      <c r="AJ34" s="98">
        <v>0.81348404919999995</v>
      </c>
      <c r="AK34" s="98">
        <v>0.63992253310000002</v>
      </c>
      <c r="AL34" s="98">
        <v>1.0341193879999999</v>
      </c>
      <c r="AM34" s="98">
        <v>0.804013635</v>
      </c>
      <c r="AN34" s="98">
        <v>0.95901493599999998</v>
      </c>
      <c r="AO34" s="98">
        <v>0.68909668960000003</v>
      </c>
      <c r="AP34" s="98">
        <v>1.3346597965</v>
      </c>
      <c r="AQ34" s="98">
        <v>0.95809801149999996</v>
      </c>
      <c r="AR34" s="98">
        <v>0.99107142859999997</v>
      </c>
      <c r="AS34" s="98">
        <v>0.70925889980000001</v>
      </c>
      <c r="AT34" s="98">
        <v>1.3848575982</v>
      </c>
      <c r="AU34" s="97" t="s">
        <v>22</v>
      </c>
      <c r="AV34" s="97" t="s">
        <v>22</v>
      </c>
      <c r="AW34" s="97" t="s">
        <v>22</v>
      </c>
      <c r="AX34" s="97" t="s">
        <v>22</v>
      </c>
      <c r="AY34" s="97" t="s">
        <v>22</v>
      </c>
      <c r="AZ34" s="97" t="s">
        <v>22</v>
      </c>
      <c r="BA34" s="97" t="s">
        <v>22</v>
      </c>
      <c r="BB34" s="97" t="s">
        <v>22</v>
      </c>
      <c r="BC34" s="109" t="s">
        <v>22</v>
      </c>
      <c r="BD34" s="110">
        <v>64</v>
      </c>
      <c r="BE34" s="110">
        <v>74</v>
      </c>
      <c r="BF34" s="110">
        <v>67</v>
      </c>
    </row>
    <row r="35" spans="1:93" x14ac:dyDescent="0.3">
      <c r="A35" s="9"/>
      <c r="B35" t="s">
        <v>71</v>
      </c>
      <c r="C35" s="97">
        <v>180</v>
      </c>
      <c r="D35" s="107">
        <v>364</v>
      </c>
      <c r="E35" s="108"/>
      <c r="F35" s="98"/>
      <c r="G35" s="98"/>
      <c r="H35" s="98">
        <v>0.18576053419999999</v>
      </c>
      <c r="I35" s="100">
        <v>49.450549451000001</v>
      </c>
      <c r="J35" s="98">
        <v>42.729351768999997</v>
      </c>
      <c r="K35" s="98">
        <v>57.228971180999999</v>
      </c>
      <c r="L35" s="98">
        <v>0.90554778999999996</v>
      </c>
      <c r="M35" s="98">
        <v>0.78178693190000004</v>
      </c>
      <c r="N35" s="98">
        <v>1.048900623</v>
      </c>
      <c r="O35" s="107">
        <v>196</v>
      </c>
      <c r="P35" s="107">
        <v>422</v>
      </c>
      <c r="Q35" s="108"/>
      <c r="R35" s="98"/>
      <c r="S35" s="98"/>
      <c r="T35" s="98">
        <v>4.6955052099999998E-2</v>
      </c>
      <c r="U35" s="100">
        <v>46.445497629999998</v>
      </c>
      <c r="V35" s="98">
        <v>40.377879735</v>
      </c>
      <c r="W35" s="98">
        <v>53.424901562000002</v>
      </c>
      <c r="X35" s="98">
        <v>0.86693526830000001</v>
      </c>
      <c r="Y35" s="98">
        <v>0.75302267379999999</v>
      </c>
      <c r="Z35" s="98">
        <v>0.99807985290000001</v>
      </c>
      <c r="AA35" s="107">
        <v>163</v>
      </c>
      <c r="AB35" s="107">
        <v>355</v>
      </c>
      <c r="AC35" s="108"/>
      <c r="AD35" s="98"/>
      <c r="AE35" s="98"/>
      <c r="AF35" s="98">
        <v>3.5464766600000003E-2</v>
      </c>
      <c r="AG35" s="100">
        <v>45.915492958000002</v>
      </c>
      <c r="AH35" s="98">
        <v>39.381114345999997</v>
      </c>
      <c r="AI35" s="98">
        <v>53.534099492999999</v>
      </c>
      <c r="AJ35" s="98">
        <v>0.84737779290000004</v>
      </c>
      <c r="AK35" s="98">
        <v>0.72618349839999996</v>
      </c>
      <c r="AL35" s="98">
        <v>0.98879845850000003</v>
      </c>
      <c r="AM35" s="98">
        <v>0.91378303090000002</v>
      </c>
      <c r="AN35" s="98">
        <v>0.98858867490000002</v>
      </c>
      <c r="AO35" s="98">
        <v>0.80312697249999998</v>
      </c>
      <c r="AP35" s="98">
        <v>1.2168780299999999</v>
      </c>
      <c r="AQ35" s="98">
        <v>0.54366059990000004</v>
      </c>
      <c r="AR35" s="98">
        <v>0.93923117430000003</v>
      </c>
      <c r="AS35" s="98">
        <v>0.76718158010000004</v>
      </c>
      <c r="AT35" s="98">
        <v>1.1498649363</v>
      </c>
      <c r="AU35" s="97" t="s">
        <v>22</v>
      </c>
      <c r="AV35" s="97" t="s">
        <v>22</v>
      </c>
      <c r="AW35" s="97" t="s">
        <v>22</v>
      </c>
      <c r="AX35" s="97" t="s">
        <v>22</v>
      </c>
      <c r="AY35" s="97" t="s">
        <v>22</v>
      </c>
      <c r="AZ35" s="97" t="s">
        <v>22</v>
      </c>
      <c r="BA35" s="97" t="s">
        <v>22</v>
      </c>
      <c r="BB35" s="97" t="s">
        <v>22</v>
      </c>
      <c r="BC35" s="109" t="s">
        <v>22</v>
      </c>
      <c r="BD35" s="110">
        <v>180</v>
      </c>
      <c r="BE35" s="110">
        <v>196</v>
      </c>
      <c r="BF35" s="110">
        <v>163</v>
      </c>
    </row>
    <row r="36" spans="1:93" x14ac:dyDescent="0.3">
      <c r="A36" s="9"/>
      <c r="B36" t="s">
        <v>72</v>
      </c>
      <c r="C36" s="97">
        <v>32</v>
      </c>
      <c r="D36" s="107">
        <v>90</v>
      </c>
      <c r="E36" s="108"/>
      <c r="F36" s="98"/>
      <c r="G36" s="98"/>
      <c r="H36" s="98">
        <v>1.5319556200000001E-2</v>
      </c>
      <c r="I36" s="100">
        <v>35.555555556000002</v>
      </c>
      <c r="J36" s="98">
        <v>25.144029239000002</v>
      </c>
      <c r="K36" s="98">
        <v>50.278239769000002</v>
      </c>
      <c r="L36" s="98">
        <v>0.65110004060000004</v>
      </c>
      <c r="M36" s="98">
        <v>0.46027278189999998</v>
      </c>
      <c r="N36" s="98">
        <v>0.92104351929999995</v>
      </c>
      <c r="O36" s="107">
        <v>39</v>
      </c>
      <c r="P36" s="107">
        <v>113</v>
      </c>
      <c r="Q36" s="108"/>
      <c r="R36" s="98"/>
      <c r="S36" s="98"/>
      <c r="T36" s="98">
        <v>6.0939095000000004E-3</v>
      </c>
      <c r="U36" s="100">
        <v>34.513274336000002</v>
      </c>
      <c r="V36" s="98">
        <v>25.216501434000001</v>
      </c>
      <c r="W36" s="98">
        <v>47.237564200000001</v>
      </c>
      <c r="X36" s="98">
        <v>0.64421259919999996</v>
      </c>
      <c r="Y36" s="98">
        <v>0.47049890900000002</v>
      </c>
      <c r="Z36" s="98">
        <v>0.88206341170000002</v>
      </c>
      <c r="AA36" s="107">
        <v>51</v>
      </c>
      <c r="AB36" s="107">
        <v>110</v>
      </c>
      <c r="AC36" s="108"/>
      <c r="AD36" s="98"/>
      <c r="AE36" s="98"/>
      <c r="AF36" s="98">
        <v>0.2663788728</v>
      </c>
      <c r="AG36" s="100">
        <v>46.363636364000001</v>
      </c>
      <c r="AH36" s="98">
        <v>35.235905299000002</v>
      </c>
      <c r="AI36" s="98">
        <v>61.005578219999997</v>
      </c>
      <c r="AJ36" s="98">
        <v>0.85564835139999995</v>
      </c>
      <c r="AK36" s="98">
        <v>0.64998274290000002</v>
      </c>
      <c r="AL36" s="98">
        <v>1.1263900606999999</v>
      </c>
      <c r="AM36" s="98">
        <v>0.16525286650000001</v>
      </c>
      <c r="AN36" s="98">
        <v>1.3433566433999999</v>
      </c>
      <c r="AO36" s="98">
        <v>0.88537161639999995</v>
      </c>
      <c r="AP36" s="98">
        <v>2.0382481636000001</v>
      </c>
      <c r="AQ36" s="98">
        <v>0.90073064979999995</v>
      </c>
      <c r="AR36" s="98">
        <v>0.97068584069999997</v>
      </c>
      <c r="AS36" s="98">
        <v>0.60820707409999997</v>
      </c>
      <c r="AT36" s="98">
        <v>1.5491944133</v>
      </c>
      <c r="AU36" s="97" t="s">
        <v>22</v>
      </c>
      <c r="AV36" s="97" t="s">
        <v>22</v>
      </c>
      <c r="AW36" s="97" t="s">
        <v>22</v>
      </c>
      <c r="AX36" s="97" t="s">
        <v>22</v>
      </c>
      <c r="AY36" s="97" t="s">
        <v>22</v>
      </c>
      <c r="AZ36" s="97" t="s">
        <v>22</v>
      </c>
      <c r="BA36" s="97" t="s">
        <v>22</v>
      </c>
      <c r="BB36" s="97" t="s">
        <v>22</v>
      </c>
      <c r="BC36" s="109" t="s">
        <v>22</v>
      </c>
      <c r="BD36" s="110">
        <v>32</v>
      </c>
      <c r="BE36" s="110">
        <v>39</v>
      </c>
      <c r="BF36" s="110">
        <v>51</v>
      </c>
      <c r="BQ36" s="46"/>
    </row>
    <row r="37" spans="1:93" s="3" customFormat="1" x14ac:dyDescent="0.3">
      <c r="A37" s="9"/>
      <c r="B37" s="3" t="s">
        <v>126</v>
      </c>
      <c r="C37" s="103">
        <v>159</v>
      </c>
      <c r="D37" s="104">
        <v>294</v>
      </c>
      <c r="E37" s="99"/>
      <c r="F37" s="105"/>
      <c r="G37" s="105"/>
      <c r="H37" s="105">
        <v>0.90322101340000005</v>
      </c>
      <c r="I37" s="106">
        <v>54.081632653</v>
      </c>
      <c r="J37" s="105">
        <v>46.296176017999997</v>
      </c>
      <c r="K37" s="105">
        <v>63.176340725999999</v>
      </c>
      <c r="L37" s="105">
        <v>0.99035305920000005</v>
      </c>
      <c r="M37" s="105">
        <v>0.84709056120000004</v>
      </c>
      <c r="N37" s="105">
        <v>1.1578445407</v>
      </c>
      <c r="O37" s="104">
        <v>179</v>
      </c>
      <c r="P37" s="104">
        <v>342</v>
      </c>
      <c r="Q37" s="99"/>
      <c r="R37" s="105"/>
      <c r="S37" s="105"/>
      <c r="T37" s="105">
        <v>0.75632844229999996</v>
      </c>
      <c r="U37" s="106">
        <v>52.339181287000002</v>
      </c>
      <c r="V37" s="105">
        <v>45.206942425000001</v>
      </c>
      <c r="W37" s="105">
        <v>60.596663937999999</v>
      </c>
      <c r="X37" s="105">
        <v>0.97694468759999997</v>
      </c>
      <c r="Y37" s="105">
        <v>0.84311412939999997</v>
      </c>
      <c r="Z37" s="105">
        <v>1.1320186548</v>
      </c>
      <c r="AA37" s="104">
        <v>180</v>
      </c>
      <c r="AB37" s="104">
        <v>336</v>
      </c>
      <c r="AC37" s="99"/>
      <c r="AD37" s="105"/>
      <c r="AE37" s="105"/>
      <c r="AF37" s="105">
        <v>0.87920246710000005</v>
      </c>
      <c r="AG37" s="106">
        <v>53.571428570999998</v>
      </c>
      <c r="AH37" s="105">
        <v>46.290131082999999</v>
      </c>
      <c r="AI37" s="105">
        <v>61.998052112000003</v>
      </c>
      <c r="AJ37" s="105">
        <v>0.98866931359999999</v>
      </c>
      <c r="AK37" s="105">
        <v>0.8535493019</v>
      </c>
      <c r="AL37" s="105">
        <v>1.1451793228</v>
      </c>
      <c r="AM37" s="105">
        <v>0.82551539789999995</v>
      </c>
      <c r="AN37" s="105">
        <v>1.0235434956</v>
      </c>
      <c r="AO37" s="105">
        <v>0.83225527369999996</v>
      </c>
      <c r="AP37" s="105">
        <v>1.2587980161000001</v>
      </c>
      <c r="AQ37" s="105">
        <v>0.76378252459999996</v>
      </c>
      <c r="AR37" s="105">
        <v>0.96778108789999995</v>
      </c>
      <c r="AS37" s="105">
        <v>0.78165673989999995</v>
      </c>
      <c r="AT37" s="105">
        <v>1.1982244715999999</v>
      </c>
      <c r="AU37" s="103" t="s">
        <v>22</v>
      </c>
      <c r="AV37" s="103" t="s">
        <v>22</v>
      </c>
      <c r="AW37" s="103" t="s">
        <v>22</v>
      </c>
      <c r="AX37" s="103" t="s">
        <v>22</v>
      </c>
      <c r="AY37" s="103" t="s">
        <v>22</v>
      </c>
      <c r="AZ37" s="103" t="s">
        <v>22</v>
      </c>
      <c r="BA37" s="103" t="s">
        <v>22</v>
      </c>
      <c r="BB37" s="103" t="s">
        <v>22</v>
      </c>
      <c r="BC37" s="101" t="s">
        <v>22</v>
      </c>
      <c r="BD37" s="102">
        <v>159</v>
      </c>
      <c r="BE37" s="102">
        <v>179</v>
      </c>
      <c r="BF37" s="102">
        <v>180</v>
      </c>
      <c r="BG37" s="37"/>
      <c r="BH37" s="37"/>
      <c r="BI37" s="37"/>
      <c r="BJ37" s="37"/>
      <c r="BK37" s="37"/>
      <c r="BL37" s="37"/>
      <c r="BM37" s="37"/>
      <c r="BN37" s="37"/>
      <c r="BO37" s="37"/>
      <c r="BP37" s="37"/>
      <c r="BQ37" s="37"/>
      <c r="BR37" s="37"/>
      <c r="BS37" s="37"/>
      <c r="BT37" s="37"/>
      <c r="BU37" s="37"/>
      <c r="BV37" s="37"/>
      <c r="BW37" s="37"/>
    </row>
    <row r="38" spans="1:93" x14ac:dyDescent="0.3">
      <c r="A38" s="9"/>
      <c r="B38" t="s">
        <v>128</v>
      </c>
      <c r="C38" s="97">
        <v>116</v>
      </c>
      <c r="D38" s="107">
        <v>221</v>
      </c>
      <c r="E38" s="108"/>
      <c r="F38" s="98"/>
      <c r="G38" s="98"/>
      <c r="H38" s="98">
        <v>0.67100304720000004</v>
      </c>
      <c r="I38" s="100">
        <v>52.488687783000003</v>
      </c>
      <c r="J38" s="98">
        <v>43.755599277999998</v>
      </c>
      <c r="K38" s="98">
        <v>62.964795148999997</v>
      </c>
      <c r="L38" s="98">
        <v>0.96118275220000005</v>
      </c>
      <c r="M38" s="98">
        <v>0.80070031590000001</v>
      </c>
      <c r="N38" s="98">
        <v>1.1538302969000001</v>
      </c>
      <c r="O38" s="107">
        <v>110</v>
      </c>
      <c r="P38" s="107">
        <v>191</v>
      </c>
      <c r="Q38" s="108"/>
      <c r="R38" s="98"/>
      <c r="S38" s="98"/>
      <c r="T38" s="98">
        <v>0.44982049200000002</v>
      </c>
      <c r="U38" s="100">
        <v>57.591623036999998</v>
      </c>
      <c r="V38" s="98">
        <v>47.774971338</v>
      </c>
      <c r="W38" s="98">
        <v>69.425369626000005</v>
      </c>
      <c r="X38" s="98">
        <v>1.0749849117000001</v>
      </c>
      <c r="Y38" s="98">
        <v>0.8911679133</v>
      </c>
      <c r="Z38" s="98">
        <v>1.2967169747</v>
      </c>
      <c r="AA38" s="107">
        <v>103</v>
      </c>
      <c r="AB38" s="107">
        <v>215</v>
      </c>
      <c r="AC38" s="108"/>
      <c r="AD38" s="98"/>
      <c r="AE38" s="98"/>
      <c r="AF38" s="98">
        <v>0.21291522199999999</v>
      </c>
      <c r="AG38" s="100">
        <v>47.906976743999998</v>
      </c>
      <c r="AH38" s="98">
        <v>39.493660142000003</v>
      </c>
      <c r="AI38" s="98">
        <v>58.112578386999999</v>
      </c>
      <c r="AJ38" s="98">
        <v>0.88413094579999996</v>
      </c>
      <c r="AK38" s="98">
        <v>0.72838197930000004</v>
      </c>
      <c r="AL38" s="98">
        <v>1.0731835104</v>
      </c>
      <c r="AM38" s="98">
        <v>0.17933143679999999</v>
      </c>
      <c r="AN38" s="98">
        <v>0.83183932350000001</v>
      </c>
      <c r="AO38" s="98">
        <v>0.63581338629999995</v>
      </c>
      <c r="AP38" s="98">
        <v>1.0883014969</v>
      </c>
      <c r="AQ38" s="98">
        <v>0.48571227</v>
      </c>
      <c r="AR38" s="98">
        <v>1.0972197147</v>
      </c>
      <c r="AS38" s="98">
        <v>0.84530123619999997</v>
      </c>
      <c r="AT38" s="98">
        <v>1.4242154760000001</v>
      </c>
      <c r="AU38" s="97" t="s">
        <v>22</v>
      </c>
      <c r="AV38" s="97" t="s">
        <v>22</v>
      </c>
      <c r="AW38" s="97" t="s">
        <v>22</v>
      </c>
      <c r="AX38" s="97" t="s">
        <v>22</v>
      </c>
      <c r="AY38" s="97" t="s">
        <v>22</v>
      </c>
      <c r="AZ38" s="97" t="s">
        <v>22</v>
      </c>
      <c r="BA38" s="97" t="s">
        <v>22</v>
      </c>
      <c r="BB38" s="97" t="s">
        <v>22</v>
      </c>
      <c r="BC38" s="109" t="s">
        <v>22</v>
      </c>
      <c r="BD38" s="110">
        <v>116</v>
      </c>
      <c r="BE38" s="110">
        <v>110</v>
      </c>
      <c r="BF38" s="110">
        <v>103</v>
      </c>
    </row>
    <row r="39" spans="1:93" x14ac:dyDescent="0.3">
      <c r="A39" s="9"/>
      <c r="B39" t="s">
        <v>134</v>
      </c>
      <c r="C39" s="97">
        <v>84</v>
      </c>
      <c r="D39" s="107">
        <v>176</v>
      </c>
      <c r="E39" s="108"/>
      <c r="F39" s="98"/>
      <c r="G39" s="98"/>
      <c r="H39" s="98">
        <v>0.2183293181</v>
      </c>
      <c r="I39" s="100">
        <v>47.727272726999999</v>
      </c>
      <c r="J39" s="98">
        <v>38.538332177999997</v>
      </c>
      <c r="K39" s="98">
        <v>59.107191028000003</v>
      </c>
      <c r="L39" s="98">
        <v>0.87399082149999996</v>
      </c>
      <c r="M39" s="98">
        <v>0.70530089250000005</v>
      </c>
      <c r="N39" s="98">
        <v>1.0830270659000001</v>
      </c>
      <c r="O39" s="107">
        <v>106</v>
      </c>
      <c r="P39" s="107">
        <v>218</v>
      </c>
      <c r="Q39" s="108"/>
      <c r="R39" s="98"/>
      <c r="S39" s="98"/>
      <c r="T39" s="98">
        <v>0.31979867969999998</v>
      </c>
      <c r="U39" s="100">
        <v>48.623853210999997</v>
      </c>
      <c r="V39" s="98">
        <v>40.195123666000001</v>
      </c>
      <c r="W39" s="98">
        <v>58.820047942999999</v>
      </c>
      <c r="X39" s="98">
        <v>0.90759568489999998</v>
      </c>
      <c r="Y39" s="98">
        <v>0.74978658870000003</v>
      </c>
      <c r="Z39" s="98">
        <v>1.09861918</v>
      </c>
      <c r="AA39" s="107">
        <v>113</v>
      </c>
      <c r="AB39" s="107">
        <v>223</v>
      </c>
      <c r="AC39" s="108"/>
      <c r="AD39" s="98"/>
      <c r="AE39" s="98"/>
      <c r="AF39" s="98">
        <v>0.47780931850000002</v>
      </c>
      <c r="AG39" s="100">
        <v>50.67264574</v>
      </c>
      <c r="AH39" s="98">
        <v>42.140460286</v>
      </c>
      <c r="AI39" s="98">
        <v>60.932344090999997</v>
      </c>
      <c r="AJ39" s="98">
        <v>0.93517181110000003</v>
      </c>
      <c r="AK39" s="98">
        <v>0.77717275870000002</v>
      </c>
      <c r="AL39" s="98">
        <v>1.1252920364000001</v>
      </c>
      <c r="AM39" s="98">
        <v>0.76019175449999998</v>
      </c>
      <c r="AN39" s="98">
        <v>1.0421355445</v>
      </c>
      <c r="AO39" s="98">
        <v>0.79951691970000005</v>
      </c>
      <c r="AP39" s="98">
        <v>1.3583783734999999</v>
      </c>
      <c r="AQ39" s="98">
        <v>0.8986188558</v>
      </c>
      <c r="AR39" s="98">
        <v>1.0187854958</v>
      </c>
      <c r="AS39" s="98">
        <v>0.76514034620000004</v>
      </c>
      <c r="AT39" s="98">
        <v>1.3565143854999999</v>
      </c>
      <c r="AU39" s="97" t="s">
        <v>22</v>
      </c>
      <c r="AV39" s="97" t="s">
        <v>22</v>
      </c>
      <c r="AW39" s="97" t="s">
        <v>22</v>
      </c>
      <c r="AX39" s="97" t="s">
        <v>22</v>
      </c>
      <c r="AY39" s="97" t="s">
        <v>22</v>
      </c>
      <c r="AZ39" s="97" t="s">
        <v>22</v>
      </c>
      <c r="BA39" s="97" t="s">
        <v>22</v>
      </c>
      <c r="BB39" s="97" t="s">
        <v>22</v>
      </c>
      <c r="BC39" s="109" t="s">
        <v>22</v>
      </c>
      <c r="BD39" s="110">
        <v>84</v>
      </c>
      <c r="BE39" s="110">
        <v>106</v>
      </c>
      <c r="BF39" s="110">
        <v>113</v>
      </c>
    </row>
    <row r="40" spans="1:93" x14ac:dyDescent="0.3">
      <c r="A40" s="9"/>
      <c r="B40" t="s">
        <v>130</v>
      </c>
      <c r="C40" s="97">
        <v>162</v>
      </c>
      <c r="D40" s="107">
        <v>323</v>
      </c>
      <c r="E40" s="108"/>
      <c r="F40" s="98"/>
      <c r="G40" s="98"/>
      <c r="H40" s="98">
        <v>0.28146306970000001</v>
      </c>
      <c r="I40" s="100">
        <v>50.154798761999999</v>
      </c>
      <c r="J40" s="98">
        <v>42.996765167</v>
      </c>
      <c r="K40" s="98">
        <v>58.504490490999999</v>
      </c>
      <c r="L40" s="98">
        <v>0.91844413619999998</v>
      </c>
      <c r="M40" s="98">
        <v>0.78671455359999998</v>
      </c>
      <c r="N40" s="98">
        <v>1.0722308714</v>
      </c>
      <c r="O40" s="107">
        <v>225</v>
      </c>
      <c r="P40" s="107">
        <v>444</v>
      </c>
      <c r="Q40" s="108"/>
      <c r="R40" s="98"/>
      <c r="S40" s="98"/>
      <c r="T40" s="98">
        <v>0.4074161362</v>
      </c>
      <c r="U40" s="100">
        <v>50.675675675999997</v>
      </c>
      <c r="V40" s="98">
        <v>44.468530540000003</v>
      </c>
      <c r="W40" s="98">
        <v>57.749245905000002</v>
      </c>
      <c r="X40" s="98">
        <v>0.9458942789</v>
      </c>
      <c r="Y40" s="98">
        <v>0.82925952889999999</v>
      </c>
      <c r="Z40" s="98">
        <v>1.0789336217000001</v>
      </c>
      <c r="AA40" s="107">
        <v>178</v>
      </c>
      <c r="AB40" s="107">
        <v>358</v>
      </c>
      <c r="AC40" s="108"/>
      <c r="AD40" s="98"/>
      <c r="AE40" s="98"/>
      <c r="AF40" s="98">
        <v>0.25406017209999998</v>
      </c>
      <c r="AG40" s="100">
        <v>49.720670390999999</v>
      </c>
      <c r="AH40" s="98">
        <v>42.927611272999997</v>
      </c>
      <c r="AI40" s="98">
        <v>57.58869387</v>
      </c>
      <c r="AJ40" s="98">
        <v>0.91760295319999996</v>
      </c>
      <c r="AK40" s="98">
        <v>0.79155120609999996</v>
      </c>
      <c r="AL40" s="98">
        <v>1.0637279980000001</v>
      </c>
      <c r="AM40" s="98">
        <v>0.84957421399999999</v>
      </c>
      <c r="AN40" s="98">
        <v>0.98115456239999999</v>
      </c>
      <c r="AO40" s="98">
        <v>0.80603150690000003</v>
      </c>
      <c r="AP40" s="98">
        <v>1.1943258632</v>
      </c>
      <c r="AQ40" s="98">
        <v>0.9201300791</v>
      </c>
      <c r="AR40" s="98">
        <v>1.0103853854</v>
      </c>
      <c r="AS40" s="98">
        <v>0.82561784989999998</v>
      </c>
      <c r="AT40" s="98">
        <v>1.2365026108999999</v>
      </c>
      <c r="AU40" s="97" t="s">
        <v>22</v>
      </c>
      <c r="AV40" s="97" t="s">
        <v>22</v>
      </c>
      <c r="AW40" s="97" t="s">
        <v>22</v>
      </c>
      <c r="AX40" s="97" t="s">
        <v>22</v>
      </c>
      <c r="AY40" s="97" t="s">
        <v>22</v>
      </c>
      <c r="AZ40" s="97" t="s">
        <v>22</v>
      </c>
      <c r="BA40" s="97" t="s">
        <v>22</v>
      </c>
      <c r="BB40" s="97" t="s">
        <v>22</v>
      </c>
      <c r="BC40" s="109" t="s">
        <v>22</v>
      </c>
      <c r="BD40" s="110">
        <v>162</v>
      </c>
      <c r="BE40" s="110">
        <v>225</v>
      </c>
      <c r="BF40" s="110">
        <v>178</v>
      </c>
    </row>
    <row r="41" spans="1:93" x14ac:dyDescent="0.3">
      <c r="A41" s="9"/>
      <c r="B41" t="s">
        <v>133</v>
      </c>
      <c r="C41" s="97">
        <v>37</v>
      </c>
      <c r="D41" s="107">
        <v>91</v>
      </c>
      <c r="E41" s="108"/>
      <c r="F41" s="98"/>
      <c r="G41" s="98"/>
      <c r="H41" s="98">
        <v>7.3137809299999995E-2</v>
      </c>
      <c r="I41" s="100">
        <v>40.659340659000001</v>
      </c>
      <c r="J41" s="98">
        <v>29.459383905999999</v>
      </c>
      <c r="K41" s="98">
        <v>56.117330496999998</v>
      </c>
      <c r="L41" s="98">
        <v>0.7445615162</v>
      </c>
      <c r="M41" s="98">
        <v>0.5392523682</v>
      </c>
      <c r="N41" s="98">
        <v>1.0280378614000001</v>
      </c>
      <c r="O41" s="107">
        <v>31</v>
      </c>
      <c r="P41" s="107">
        <v>67</v>
      </c>
      <c r="Q41" s="108"/>
      <c r="R41" s="98"/>
      <c r="S41" s="98"/>
      <c r="T41" s="98">
        <v>0.41480841899999998</v>
      </c>
      <c r="U41" s="100">
        <v>46.268656716000002</v>
      </c>
      <c r="V41" s="98">
        <v>32.539178241999998</v>
      </c>
      <c r="W41" s="98">
        <v>65.791108136000005</v>
      </c>
      <c r="X41" s="98">
        <v>0.86363441819999998</v>
      </c>
      <c r="Y41" s="98">
        <v>0.60715378389999997</v>
      </c>
      <c r="Z41" s="98">
        <v>1.2284604463</v>
      </c>
      <c r="AA41" s="107">
        <v>45</v>
      </c>
      <c r="AB41" s="107">
        <v>79</v>
      </c>
      <c r="AC41" s="108"/>
      <c r="AD41" s="98"/>
      <c r="AE41" s="98"/>
      <c r="AF41" s="98">
        <v>0.73782593249999995</v>
      </c>
      <c r="AG41" s="100">
        <v>56.962025316000002</v>
      </c>
      <c r="AH41" s="98">
        <v>42.530039715999997</v>
      </c>
      <c r="AI41" s="98">
        <v>76.291307269000001</v>
      </c>
      <c r="AJ41" s="98">
        <v>1.0512433208</v>
      </c>
      <c r="AK41" s="98">
        <v>0.78455678279999996</v>
      </c>
      <c r="AL41" s="98">
        <v>1.4085819454999999</v>
      </c>
      <c r="AM41" s="98">
        <v>0.37304035489999998</v>
      </c>
      <c r="AN41" s="98">
        <v>1.2311147407</v>
      </c>
      <c r="AO41" s="98">
        <v>0.77914712450000001</v>
      </c>
      <c r="AP41" s="98">
        <v>1.9452597038999999</v>
      </c>
      <c r="AQ41" s="98">
        <v>0.59557394159999999</v>
      </c>
      <c r="AR41" s="98">
        <v>1.1379588544000001</v>
      </c>
      <c r="AS41" s="98">
        <v>0.70610859169999995</v>
      </c>
      <c r="AT41" s="98">
        <v>1.8339252198</v>
      </c>
      <c r="AU41" s="97" t="s">
        <v>22</v>
      </c>
      <c r="AV41" s="97" t="s">
        <v>22</v>
      </c>
      <c r="AW41" s="97" t="s">
        <v>22</v>
      </c>
      <c r="AX41" s="97" t="s">
        <v>22</v>
      </c>
      <c r="AY41" s="97" t="s">
        <v>22</v>
      </c>
      <c r="AZ41" s="97" t="s">
        <v>22</v>
      </c>
      <c r="BA41" s="97" t="s">
        <v>22</v>
      </c>
      <c r="BB41" s="97" t="s">
        <v>22</v>
      </c>
      <c r="BC41" s="109" t="s">
        <v>22</v>
      </c>
      <c r="BD41" s="110">
        <v>37</v>
      </c>
      <c r="BE41" s="110">
        <v>31</v>
      </c>
      <c r="BF41" s="110">
        <v>45</v>
      </c>
    </row>
    <row r="42" spans="1:93" x14ac:dyDescent="0.3">
      <c r="A42" s="9"/>
      <c r="B42" t="s">
        <v>127</v>
      </c>
      <c r="C42" s="97">
        <v>222</v>
      </c>
      <c r="D42" s="107">
        <v>414</v>
      </c>
      <c r="E42" s="108"/>
      <c r="F42" s="98"/>
      <c r="G42" s="98"/>
      <c r="H42" s="98">
        <v>0.78770116280000002</v>
      </c>
      <c r="I42" s="100">
        <v>53.623188405999997</v>
      </c>
      <c r="J42" s="98">
        <v>47.013623641000002</v>
      </c>
      <c r="K42" s="98">
        <v>61.161980552000003</v>
      </c>
      <c r="L42" s="98">
        <v>0.98195794169999995</v>
      </c>
      <c r="M42" s="98">
        <v>0.86009081899999995</v>
      </c>
      <c r="N42" s="98">
        <v>1.1210925380000001</v>
      </c>
      <c r="O42" s="107">
        <v>287</v>
      </c>
      <c r="P42" s="107">
        <v>509</v>
      </c>
      <c r="Q42" s="108"/>
      <c r="R42" s="98"/>
      <c r="S42" s="98"/>
      <c r="T42" s="98">
        <v>0.39064473370000002</v>
      </c>
      <c r="U42" s="100">
        <v>56.385068762000003</v>
      </c>
      <c r="V42" s="98">
        <v>50.224922581000001</v>
      </c>
      <c r="W42" s="98">
        <v>63.300764162</v>
      </c>
      <c r="X42" s="98">
        <v>1.0524637954</v>
      </c>
      <c r="Y42" s="98">
        <v>0.93649391380000002</v>
      </c>
      <c r="Z42" s="98">
        <v>1.1827947030999999</v>
      </c>
      <c r="AA42" s="107">
        <v>235</v>
      </c>
      <c r="AB42" s="107">
        <v>436</v>
      </c>
      <c r="AC42" s="108"/>
      <c r="AD42" s="98"/>
      <c r="AE42" s="98"/>
      <c r="AF42" s="98">
        <v>0.93576969809999999</v>
      </c>
      <c r="AG42" s="100">
        <v>53.899082569000001</v>
      </c>
      <c r="AH42" s="98">
        <v>47.430216469000001</v>
      </c>
      <c r="AI42" s="98">
        <v>61.250218068000002</v>
      </c>
      <c r="AJ42" s="98">
        <v>0.99471622069999999</v>
      </c>
      <c r="AK42" s="98">
        <v>0.87446381669999995</v>
      </c>
      <c r="AL42" s="98">
        <v>1.1315052045</v>
      </c>
      <c r="AM42" s="98">
        <v>0.60827227350000002</v>
      </c>
      <c r="AN42" s="98">
        <v>0.95591055849999995</v>
      </c>
      <c r="AO42" s="98">
        <v>0.80451216189999997</v>
      </c>
      <c r="AP42" s="98">
        <v>1.1358001021999999</v>
      </c>
      <c r="AQ42" s="98">
        <v>0.57418383849999999</v>
      </c>
      <c r="AR42" s="98">
        <v>1.0515053364</v>
      </c>
      <c r="AS42" s="98">
        <v>0.8825328778</v>
      </c>
      <c r="AT42" s="98">
        <v>1.2528297815</v>
      </c>
      <c r="AU42" s="97" t="s">
        <v>22</v>
      </c>
      <c r="AV42" s="97" t="s">
        <v>22</v>
      </c>
      <c r="AW42" s="97" t="s">
        <v>22</v>
      </c>
      <c r="AX42" s="97" t="s">
        <v>22</v>
      </c>
      <c r="AY42" s="97" t="s">
        <v>22</v>
      </c>
      <c r="AZ42" s="97" t="s">
        <v>22</v>
      </c>
      <c r="BA42" s="97" t="s">
        <v>22</v>
      </c>
      <c r="BB42" s="97" t="s">
        <v>22</v>
      </c>
      <c r="BC42" s="109" t="s">
        <v>22</v>
      </c>
      <c r="BD42" s="110">
        <v>222</v>
      </c>
      <c r="BE42" s="110">
        <v>287</v>
      </c>
      <c r="BF42" s="110">
        <v>235</v>
      </c>
    </row>
    <row r="43" spans="1:93" x14ac:dyDescent="0.3">
      <c r="A43" s="9"/>
      <c r="B43" t="s">
        <v>132</v>
      </c>
      <c r="C43" s="97">
        <v>37</v>
      </c>
      <c r="D43" s="107">
        <v>70</v>
      </c>
      <c r="E43" s="108"/>
      <c r="F43" s="98"/>
      <c r="G43" s="98"/>
      <c r="H43" s="98">
        <v>0.84302337090000001</v>
      </c>
      <c r="I43" s="100">
        <v>52.857142856999999</v>
      </c>
      <c r="J43" s="98">
        <v>38.297199077000002</v>
      </c>
      <c r="K43" s="98">
        <v>72.952529644999998</v>
      </c>
      <c r="L43" s="98">
        <v>0.96792997110000001</v>
      </c>
      <c r="M43" s="98">
        <v>0.70102807869999995</v>
      </c>
      <c r="N43" s="98">
        <v>1.3364492199</v>
      </c>
      <c r="O43" s="107">
        <v>34</v>
      </c>
      <c r="P43" s="107">
        <v>64</v>
      </c>
      <c r="Q43" s="108"/>
      <c r="R43" s="98"/>
      <c r="S43" s="98"/>
      <c r="T43" s="98">
        <v>0.96087129250000003</v>
      </c>
      <c r="U43" s="100">
        <v>53.125</v>
      </c>
      <c r="V43" s="98">
        <v>37.959377582999998</v>
      </c>
      <c r="W43" s="98">
        <v>74.349628593999995</v>
      </c>
      <c r="X43" s="98">
        <v>0.99161250239999998</v>
      </c>
      <c r="Y43" s="98">
        <v>0.70827853630000004</v>
      </c>
      <c r="Z43" s="98">
        <v>1.3882890762</v>
      </c>
      <c r="AA43" s="107">
        <v>40</v>
      </c>
      <c r="AB43" s="107">
        <v>77</v>
      </c>
      <c r="AC43" s="108"/>
      <c r="AD43" s="98"/>
      <c r="AE43" s="98"/>
      <c r="AF43" s="98">
        <v>0.78998152629999996</v>
      </c>
      <c r="AG43" s="100">
        <v>51.948051948</v>
      </c>
      <c r="AH43" s="98">
        <v>38.105045535000002</v>
      </c>
      <c r="AI43" s="98">
        <v>70.820020376000002</v>
      </c>
      <c r="AJ43" s="98">
        <v>0.95870963740000004</v>
      </c>
      <c r="AK43" s="98">
        <v>0.70294587340000003</v>
      </c>
      <c r="AL43" s="98">
        <v>1.3075319219999999</v>
      </c>
      <c r="AM43" s="98">
        <v>0.92348607279999995</v>
      </c>
      <c r="AN43" s="98">
        <v>0.97784568370000002</v>
      </c>
      <c r="AO43" s="98">
        <v>0.61903648529999999</v>
      </c>
      <c r="AP43" s="98">
        <v>1.5446297656000001</v>
      </c>
      <c r="AQ43" s="98">
        <v>0.98302460469999997</v>
      </c>
      <c r="AR43" s="98">
        <v>1.0050675676</v>
      </c>
      <c r="AS43" s="98">
        <v>0.63092332880000002</v>
      </c>
      <c r="AT43" s="98">
        <v>1.601083316</v>
      </c>
      <c r="AU43" s="97" t="s">
        <v>22</v>
      </c>
      <c r="AV43" s="97" t="s">
        <v>22</v>
      </c>
      <c r="AW43" s="97" t="s">
        <v>22</v>
      </c>
      <c r="AX43" s="97" t="s">
        <v>22</v>
      </c>
      <c r="AY43" s="97" t="s">
        <v>22</v>
      </c>
      <c r="AZ43" s="97" t="s">
        <v>22</v>
      </c>
      <c r="BA43" s="97" t="s">
        <v>22</v>
      </c>
      <c r="BB43" s="97" t="s">
        <v>22</v>
      </c>
      <c r="BC43" s="109" t="s">
        <v>22</v>
      </c>
      <c r="BD43" s="110">
        <v>37</v>
      </c>
      <c r="BE43" s="110">
        <v>34</v>
      </c>
      <c r="BF43" s="110">
        <v>40</v>
      </c>
    </row>
    <row r="44" spans="1:93" x14ac:dyDescent="0.3">
      <c r="A44" s="9"/>
      <c r="B44" t="s">
        <v>129</v>
      </c>
      <c r="C44" s="97">
        <v>56</v>
      </c>
      <c r="D44" s="107">
        <v>92</v>
      </c>
      <c r="E44" s="108"/>
      <c r="F44" s="98"/>
      <c r="G44" s="98"/>
      <c r="H44" s="98">
        <v>0.4174982351</v>
      </c>
      <c r="I44" s="100">
        <v>60.869565217000002</v>
      </c>
      <c r="J44" s="98">
        <v>46.843960799999998</v>
      </c>
      <c r="K44" s="98">
        <v>79.094592055000007</v>
      </c>
      <c r="L44" s="98">
        <v>1.1146549608</v>
      </c>
      <c r="M44" s="98">
        <v>0.85739808169999998</v>
      </c>
      <c r="N44" s="98">
        <v>1.4491001416</v>
      </c>
      <c r="O44" s="107">
        <v>69</v>
      </c>
      <c r="P44" s="107">
        <v>123</v>
      </c>
      <c r="Q44" s="108"/>
      <c r="R44" s="98"/>
      <c r="S44" s="98"/>
      <c r="T44" s="98">
        <v>0.70287053519999998</v>
      </c>
      <c r="U44" s="100">
        <v>56.097560975999997</v>
      </c>
      <c r="V44" s="98">
        <v>44.306899016000003</v>
      </c>
      <c r="W44" s="98">
        <v>71.025876722000007</v>
      </c>
      <c r="X44" s="98">
        <v>1.0470972766</v>
      </c>
      <c r="Y44" s="98">
        <v>0.82658852900000002</v>
      </c>
      <c r="Z44" s="98">
        <v>1.3264310695999999</v>
      </c>
      <c r="AA44" s="107">
        <v>94</v>
      </c>
      <c r="AB44" s="107">
        <v>147</v>
      </c>
      <c r="AC44" s="108"/>
      <c r="AD44" s="98"/>
      <c r="AE44" s="98"/>
      <c r="AF44" s="98">
        <v>0.1094270329</v>
      </c>
      <c r="AG44" s="100">
        <v>63.945578230999999</v>
      </c>
      <c r="AH44" s="98">
        <v>52.241517434999999</v>
      </c>
      <c r="AI44" s="98">
        <v>78.271787958999994</v>
      </c>
      <c r="AJ44" s="98">
        <v>1.1801259108</v>
      </c>
      <c r="AK44" s="98">
        <v>0.96351910870000002</v>
      </c>
      <c r="AL44" s="98">
        <v>1.4454276545</v>
      </c>
      <c r="AM44" s="98">
        <v>0.40881799590000001</v>
      </c>
      <c r="AN44" s="98">
        <v>1.139899438</v>
      </c>
      <c r="AO44" s="98">
        <v>0.8354634661</v>
      </c>
      <c r="AP44" s="98">
        <v>1.5552693582999999</v>
      </c>
      <c r="AQ44" s="98">
        <v>0.64989215509999998</v>
      </c>
      <c r="AR44" s="98">
        <v>0.92160278750000002</v>
      </c>
      <c r="AS44" s="98">
        <v>0.64780756439999998</v>
      </c>
      <c r="AT44" s="98">
        <v>1.3111172894000001</v>
      </c>
      <c r="AU44" s="97" t="s">
        <v>22</v>
      </c>
      <c r="AV44" s="97" t="s">
        <v>22</v>
      </c>
      <c r="AW44" s="97" t="s">
        <v>22</v>
      </c>
      <c r="AX44" s="97" t="s">
        <v>22</v>
      </c>
      <c r="AY44" s="97" t="s">
        <v>22</v>
      </c>
      <c r="AZ44" s="97" t="s">
        <v>22</v>
      </c>
      <c r="BA44" s="97" t="s">
        <v>22</v>
      </c>
      <c r="BB44" s="97" t="s">
        <v>22</v>
      </c>
      <c r="BC44" s="109" t="s">
        <v>22</v>
      </c>
      <c r="BD44" s="110">
        <v>56</v>
      </c>
      <c r="BE44" s="110">
        <v>69</v>
      </c>
      <c r="BF44" s="110">
        <v>94</v>
      </c>
    </row>
    <row r="45" spans="1:93" x14ac:dyDescent="0.3">
      <c r="A45" s="9"/>
      <c r="B45" t="s">
        <v>131</v>
      </c>
      <c r="C45" s="97">
        <v>141</v>
      </c>
      <c r="D45" s="107">
        <v>259</v>
      </c>
      <c r="E45" s="108"/>
      <c r="F45" s="98"/>
      <c r="G45" s="98"/>
      <c r="H45" s="98">
        <v>0.97090097289999999</v>
      </c>
      <c r="I45" s="100">
        <v>54.440154440000001</v>
      </c>
      <c r="J45" s="98">
        <v>46.156752711000003</v>
      </c>
      <c r="K45" s="98">
        <v>64.210115342999998</v>
      </c>
      <c r="L45" s="98">
        <v>0.99691837780000003</v>
      </c>
      <c r="M45" s="98">
        <v>0.84457962190000002</v>
      </c>
      <c r="N45" s="98">
        <v>1.1767348231000001</v>
      </c>
      <c r="O45" s="107">
        <v>138</v>
      </c>
      <c r="P45" s="107">
        <v>256</v>
      </c>
      <c r="Q45" s="108"/>
      <c r="R45" s="98"/>
      <c r="S45" s="98"/>
      <c r="T45" s="98">
        <v>0.94241582369999999</v>
      </c>
      <c r="U45" s="100">
        <v>53.90625</v>
      </c>
      <c r="V45" s="98">
        <v>45.622600214000002</v>
      </c>
      <c r="W45" s="98">
        <v>63.693953772999997</v>
      </c>
      <c r="X45" s="98">
        <v>1.0061950392000001</v>
      </c>
      <c r="Y45" s="98">
        <v>0.85095224629999999</v>
      </c>
      <c r="Z45" s="98">
        <v>1.1897594269</v>
      </c>
      <c r="AA45" s="107">
        <v>109</v>
      </c>
      <c r="AB45" s="107">
        <v>226</v>
      </c>
      <c r="AC45" s="108"/>
      <c r="AD45" s="98"/>
      <c r="AE45" s="98"/>
      <c r="AF45" s="98">
        <v>0.22582822459999999</v>
      </c>
      <c r="AG45" s="100">
        <v>48.230088496</v>
      </c>
      <c r="AH45" s="98">
        <v>39.974932361</v>
      </c>
      <c r="AI45" s="98">
        <v>58.190003056000002</v>
      </c>
      <c r="AJ45" s="98">
        <v>0.89009402510000002</v>
      </c>
      <c r="AK45" s="98">
        <v>0.73724419539999997</v>
      </c>
      <c r="AL45" s="98">
        <v>1.0746335861</v>
      </c>
      <c r="AM45" s="98">
        <v>0.38524470109999998</v>
      </c>
      <c r="AN45" s="98">
        <v>0.8947030909</v>
      </c>
      <c r="AO45" s="98">
        <v>0.69599034999999998</v>
      </c>
      <c r="AP45" s="98">
        <v>1.1501504596000001</v>
      </c>
      <c r="AQ45" s="98">
        <v>0.93440367840000005</v>
      </c>
      <c r="AR45" s="98">
        <v>0.99019281910000001</v>
      </c>
      <c r="AS45" s="98">
        <v>0.7830575354</v>
      </c>
      <c r="AT45" s="98">
        <v>1.2521197674</v>
      </c>
      <c r="AU45" s="97" t="s">
        <v>22</v>
      </c>
      <c r="AV45" s="97" t="s">
        <v>22</v>
      </c>
      <c r="AW45" s="97" t="s">
        <v>22</v>
      </c>
      <c r="AX45" s="97" t="s">
        <v>22</v>
      </c>
      <c r="AY45" s="97" t="s">
        <v>22</v>
      </c>
      <c r="AZ45" s="97" t="s">
        <v>22</v>
      </c>
      <c r="BA45" s="97" t="s">
        <v>22</v>
      </c>
      <c r="BB45" s="97" t="s">
        <v>22</v>
      </c>
      <c r="BC45" s="109" t="s">
        <v>22</v>
      </c>
      <c r="BD45" s="110">
        <v>141</v>
      </c>
      <c r="BE45" s="110">
        <v>138</v>
      </c>
      <c r="BF45" s="110">
        <v>109</v>
      </c>
    </row>
    <row r="46" spans="1:93" x14ac:dyDescent="0.3">
      <c r="A46" s="9"/>
      <c r="B46" t="s">
        <v>135</v>
      </c>
      <c r="C46" s="97">
        <v>46</v>
      </c>
      <c r="D46" s="107">
        <v>79</v>
      </c>
      <c r="E46" s="108"/>
      <c r="F46" s="98"/>
      <c r="G46" s="98"/>
      <c r="H46" s="98">
        <v>0.66385652520000005</v>
      </c>
      <c r="I46" s="100">
        <v>58.227848100999999</v>
      </c>
      <c r="J46" s="98">
        <v>43.614200904</v>
      </c>
      <c r="K46" s="98">
        <v>77.738035414999999</v>
      </c>
      <c r="L46" s="98">
        <v>1.0662793386</v>
      </c>
      <c r="M46" s="98">
        <v>0.79831921930000005</v>
      </c>
      <c r="N46" s="98">
        <v>1.4241817063</v>
      </c>
      <c r="O46" s="107">
        <v>48</v>
      </c>
      <c r="P46" s="107">
        <v>91</v>
      </c>
      <c r="Q46" s="108"/>
      <c r="R46" s="98"/>
      <c r="S46" s="98"/>
      <c r="T46" s="98">
        <v>0.91428911749999997</v>
      </c>
      <c r="U46" s="100">
        <v>52.747252746999997</v>
      </c>
      <c r="V46" s="98">
        <v>39.750215277000002</v>
      </c>
      <c r="W46" s="98">
        <v>69.993901995000002</v>
      </c>
      <c r="X46" s="98">
        <v>0.98456160550000005</v>
      </c>
      <c r="Y46" s="98">
        <v>0.74164279749999995</v>
      </c>
      <c r="Z46" s="98">
        <v>1.3070464086</v>
      </c>
      <c r="AA46" s="107">
        <v>30</v>
      </c>
      <c r="AB46" s="107">
        <v>65</v>
      </c>
      <c r="AC46" s="108"/>
      <c r="AD46" s="98"/>
      <c r="AE46" s="98"/>
      <c r="AF46" s="98">
        <v>0.38002865359999999</v>
      </c>
      <c r="AG46" s="100">
        <v>46.153846154</v>
      </c>
      <c r="AH46" s="98">
        <v>32.270111749999998</v>
      </c>
      <c r="AI46" s="98">
        <v>66.010850266999995</v>
      </c>
      <c r="AJ46" s="98">
        <v>0.85177663940000004</v>
      </c>
      <c r="AK46" s="98">
        <v>0.59533819880000005</v>
      </c>
      <c r="AL46" s="98">
        <v>1.2186744356000001</v>
      </c>
      <c r="AM46" s="98">
        <v>0.56614179440000001</v>
      </c>
      <c r="AN46" s="98">
        <v>0.875</v>
      </c>
      <c r="AO46" s="98">
        <v>0.55450015909999995</v>
      </c>
      <c r="AP46" s="98">
        <v>1.3807480258</v>
      </c>
      <c r="AQ46" s="98">
        <v>0.6318713574</v>
      </c>
      <c r="AR46" s="98">
        <v>0.90587673199999996</v>
      </c>
      <c r="AS46" s="98">
        <v>0.60456064949999999</v>
      </c>
      <c r="AT46" s="98">
        <v>1.3573702725000001</v>
      </c>
      <c r="AU46" s="97" t="s">
        <v>22</v>
      </c>
      <c r="AV46" s="97" t="s">
        <v>22</v>
      </c>
      <c r="AW46" s="97" t="s">
        <v>22</v>
      </c>
      <c r="AX46" s="97" t="s">
        <v>22</v>
      </c>
      <c r="AY46" s="97" t="s">
        <v>22</v>
      </c>
      <c r="AZ46" s="97" t="s">
        <v>22</v>
      </c>
      <c r="BA46" s="97" t="s">
        <v>22</v>
      </c>
      <c r="BB46" s="97" t="s">
        <v>22</v>
      </c>
      <c r="BC46" s="109" t="s">
        <v>22</v>
      </c>
      <c r="BD46" s="110">
        <v>46</v>
      </c>
      <c r="BE46" s="110">
        <v>48</v>
      </c>
      <c r="BF46" s="110">
        <v>30</v>
      </c>
    </row>
    <row r="47" spans="1:93" x14ac:dyDescent="0.3">
      <c r="A47" s="9"/>
      <c r="B47" t="s">
        <v>137</v>
      </c>
      <c r="C47" s="97">
        <v>34</v>
      </c>
      <c r="D47" s="107">
        <v>92</v>
      </c>
      <c r="E47" s="108"/>
      <c r="F47" s="98"/>
      <c r="G47" s="98"/>
      <c r="H47" s="98">
        <v>2.2959559300000001E-2</v>
      </c>
      <c r="I47" s="100">
        <v>36.956521739000003</v>
      </c>
      <c r="J47" s="98">
        <v>26.406523536000002</v>
      </c>
      <c r="K47" s="98">
        <v>51.721480761000002</v>
      </c>
      <c r="L47" s="98">
        <v>0.67675479760000001</v>
      </c>
      <c r="M47" s="98">
        <v>0.48337783969999998</v>
      </c>
      <c r="N47" s="98">
        <v>0.94749286889999995</v>
      </c>
      <c r="O47" s="107">
        <v>46</v>
      </c>
      <c r="P47" s="107">
        <v>119</v>
      </c>
      <c r="Q47" s="108"/>
      <c r="R47" s="98"/>
      <c r="S47" s="98"/>
      <c r="T47" s="98">
        <v>2.70776938E-2</v>
      </c>
      <c r="U47" s="100">
        <v>38.655462184999998</v>
      </c>
      <c r="V47" s="98">
        <v>28.953965306000001</v>
      </c>
      <c r="W47" s="98">
        <v>51.607603343000001</v>
      </c>
      <c r="X47" s="98">
        <v>0.72152921579999996</v>
      </c>
      <c r="Y47" s="98">
        <v>0.54021581649999995</v>
      </c>
      <c r="Z47" s="98">
        <v>0.96369708799999998</v>
      </c>
      <c r="AA47" s="107">
        <v>33</v>
      </c>
      <c r="AB47" s="107">
        <v>99</v>
      </c>
      <c r="AC47" s="108"/>
      <c r="AD47" s="98"/>
      <c r="AE47" s="98"/>
      <c r="AF47" s="98">
        <v>5.3040214999999996E-3</v>
      </c>
      <c r="AG47" s="100">
        <v>33.333333332999999</v>
      </c>
      <c r="AH47" s="98">
        <v>23.697556964</v>
      </c>
      <c r="AI47" s="98">
        <v>46.887158571000001</v>
      </c>
      <c r="AJ47" s="98">
        <v>0.61517201730000004</v>
      </c>
      <c r="AK47" s="98">
        <v>0.43717902829999999</v>
      </c>
      <c r="AL47" s="98">
        <v>0.86563303899999999</v>
      </c>
      <c r="AM47" s="98">
        <v>0.51612465659999995</v>
      </c>
      <c r="AN47" s="98">
        <v>0.86231884059999997</v>
      </c>
      <c r="AO47" s="98">
        <v>0.55142364740000005</v>
      </c>
      <c r="AP47" s="98">
        <v>1.3484981760999999</v>
      </c>
      <c r="AQ47" s="98">
        <v>0.84247375179999995</v>
      </c>
      <c r="AR47" s="98">
        <v>1.0459713297</v>
      </c>
      <c r="AS47" s="98">
        <v>0.67144004899999998</v>
      </c>
      <c r="AT47" s="98">
        <v>1.6294172864000001</v>
      </c>
      <c r="AU47" s="97" t="s">
        <v>22</v>
      </c>
      <c r="AV47" s="97" t="s">
        <v>22</v>
      </c>
      <c r="AW47" s="97" t="s">
        <v>22</v>
      </c>
      <c r="AX47" s="97" t="s">
        <v>22</v>
      </c>
      <c r="AY47" s="97" t="s">
        <v>22</v>
      </c>
      <c r="AZ47" s="97" t="s">
        <v>22</v>
      </c>
      <c r="BA47" s="97" t="s">
        <v>22</v>
      </c>
      <c r="BB47" s="97" t="s">
        <v>22</v>
      </c>
      <c r="BC47" s="109" t="s">
        <v>22</v>
      </c>
      <c r="BD47" s="110">
        <v>34</v>
      </c>
      <c r="BE47" s="110">
        <v>46</v>
      </c>
      <c r="BF47" s="110">
        <v>33</v>
      </c>
      <c r="BQ47" s="46"/>
      <c r="CO47" s="4"/>
    </row>
    <row r="48" spans="1:93" x14ac:dyDescent="0.3">
      <c r="A48" s="9"/>
      <c r="B48" t="s">
        <v>89</v>
      </c>
      <c r="C48" s="97">
        <v>136</v>
      </c>
      <c r="D48" s="107">
        <v>285</v>
      </c>
      <c r="E48" s="108"/>
      <c r="F48" s="98"/>
      <c r="G48" s="98"/>
      <c r="H48" s="98">
        <v>0.1174466368</v>
      </c>
      <c r="I48" s="100">
        <v>47.719298246000001</v>
      </c>
      <c r="J48" s="98">
        <v>40.337048582999998</v>
      </c>
      <c r="K48" s="98">
        <v>56.452603873000001</v>
      </c>
      <c r="L48" s="98">
        <v>0.87384479130000003</v>
      </c>
      <c r="M48" s="98">
        <v>0.73810038879999995</v>
      </c>
      <c r="N48" s="98">
        <v>1.0345540132</v>
      </c>
      <c r="O48" s="107">
        <v>167</v>
      </c>
      <c r="P48" s="107">
        <v>339</v>
      </c>
      <c r="Q48" s="108"/>
      <c r="R48" s="98"/>
      <c r="S48" s="98"/>
      <c r="T48" s="98">
        <v>0.28077120509999998</v>
      </c>
      <c r="U48" s="100">
        <v>49.262536873000002</v>
      </c>
      <c r="V48" s="98">
        <v>42.330053753999998</v>
      </c>
      <c r="W48" s="98">
        <v>57.330367527999996</v>
      </c>
      <c r="X48" s="98">
        <v>0.91951712870000002</v>
      </c>
      <c r="Y48" s="98">
        <v>0.78948216800000004</v>
      </c>
      <c r="Z48" s="98">
        <v>1.0709700412000001</v>
      </c>
      <c r="AA48" s="107">
        <v>146</v>
      </c>
      <c r="AB48" s="107">
        <v>318</v>
      </c>
      <c r="AC48" s="108"/>
      <c r="AD48" s="98"/>
      <c r="AE48" s="98"/>
      <c r="AF48" s="98">
        <v>4.6330989199999999E-2</v>
      </c>
      <c r="AG48" s="100">
        <v>45.911949686</v>
      </c>
      <c r="AH48" s="98">
        <v>39.037302034</v>
      </c>
      <c r="AI48" s="98">
        <v>53.997254269999999</v>
      </c>
      <c r="AJ48" s="98">
        <v>0.84731240119999995</v>
      </c>
      <c r="AK48" s="98">
        <v>0.71987540370000003</v>
      </c>
      <c r="AL48" s="98">
        <v>0.99730911990000004</v>
      </c>
      <c r="AM48" s="98">
        <v>0.5341471377</v>
      </c>
      <c r="AN48" s="98">
        <v>0.9319850864</v>
      </c>
      <c r="AO48" s="98">
        <v>0.74639056569999995</v>
      </c>
      <c r="AP48" s="98">
        <v>1.1637288053999999</v>
      </c>
      <c r="AQ48" s="98">
        <v>0.78288625860000005</v>
      </c>
      <c r="AR48" s="98">
        <v>1.0323399271</v>
      </c>
      <c r="AS48" s="98">
        <v>0.82320179969999996</v>
      </c>
      <c r="AT48" s="98">
        <v>1.2946105384</v>
      </c>
      <c r="AU48" s="97" t="s">
        <v>22</v>
      </c>
      <c r="AV48" s="97" t="s">
        <v>22</v>
      </c>
      <c r="AW48" s="97" t="s">
        <v>22</v>
      </c>
      <c r="AX48" s="97" t="s">
        <v>22</v>
      </c>
      <c r="AY48" s="97" t="s">
        <v>22</v>
      </c>
      <c r="AZ48" s="97" t="s">
        <v>22</v>
      </c>
      <c r="BA48" s="97" t="s">
        <v>22</v>
      </c>
      <c r="BB48" s="97" t="s">
        <v>22</v>
      </c>
      <c r="BC48" s="109" t="s">
        <v>22</v>
      </c>
      <c r="BD48" s="110">
        <v>136</v>
      </c>
      <c r="BE48" s="110">
        <v>167</v>
      </c>
      <c r="BF48" s="110">
        <v>146</v>
      </c>
    </row>
    <row r="49" spans="1:93" x14ac:dyDescent="0.3">
      <c r="A49" s="9"/>
      <c r="B49" t="s">
        <v>136</v>
      </c>
      <c r="C49" s="97">
        <v>69</v>
      </c>
      <c r="D49" s="107">
        <v>143</v>
      </c>
      <c r="E49" s="108"/>
      <c r="F49" s="98"/>
      <c r="G49" s="98"/>
      <c r="H49" s="98">
        <v>0.30505676370000001</v>
      </c>
      <c r="I49" s="100">
        <v>48.251748251999999</v>
      </c>
      <c r="J49" s="98">
        <v>38.110129923000002</v>
      </c>
      <c r="K49" s="98">
        <v>61.092187670000001</v>
      </c>
      <c r="L49" s="98">
        <v>0.88359511629999998</v>
      </c>
      <c r="M49" s="98">
        <v>0.69750307300000003</v>
      </c>
      <c r="N49" s="98">
        <v>1.1193360427000001</v>
      </c>
      <c r="O49" s="107">
        <v>59</v>
      </c>
      <c r="P49" s="107">
        <v>126</v>
      </c>
      <c r="Q49" s="108"/>
      <c r="R49" s="98"/>
      <c r="S49" s="98"/>
      <c r="T49" s="98">
        <v>0.30193747980000002</v>
      </c>
      <c r="U49" s="100">
        <v>46.825396824999999</v>
      </c>
      <c r="V49" s="98">
        <v>36.279764942</v>
      </c>
      <c r="W49" s="98">
        <v>60.436383513999999</v>
      </c>
      <c r="X49" s="98">
        <v>0.87402633259999996</v>
      </c>
      <c r="Y49" s="98">
        <v>0.67686084970000004</v>
      </c>
      <c r="Z49" s="98">
        <v>1.1286249315000001</v>
      </c>
      <c r="AA49" s="107">
        <v>64</v>
      </c>
      <c r="AB49" s="107">
        <v>134</v>
      </c>
      <c r="AC49" s="108"/>
      <c r="AD49" s="98"/>
      <c r="AE49" s="98"/>
      <c r="AF49" s="98">
        <v>0.3137204556</v>
      </c>
      <c r="AG49" s="100">
        <v>47.761194029999999</v>
      </c>
      <c r="AH49" s="98">
        <v>37.383071614999999</v>
      </c>
      <c r="AI49" s="98">
        <v>61.020444726000001</v>
      </c>
      <c r="AJ49" s="98">
        <v>0.88144050240000005</v>
      </c>
      <c r="AK49" s="98">
        <v>0.68955229149999997</v>
      </c>
      <c r="AL49" s="98">
        <v>1.1267272531999999</v>
      </c>
      <c r="AM49" s="98">
        <v>0.91269673910000004</v>
      </c>
      <c r="AN49" s="98">
        <v>1.0199848217</v>
      </c>
      <c r="AO49" s="98">
        <v>0.7160876907</v>
      </c>
      <c r="AP49" s="98">
        <v>1.4528514454000001</v>
      </c>
      <c r="AQ49" s="98">
        <v>0.8656214954</v>
      </c>
      <c r="AR49" s="98">
        <v>0.97043938350000003</v>
      </c>
      <c r="AS49" s="98">
        <v>0.68554268110000005</v>
      </c>
      <c r="AT49" s="98">
        <v>1.3737329897999999</v>
      </c>
      <c r="AU49" s="97" t="s">
        <v>22</v>
      </c>
      <c r="AV49" s="97" t="s">
        <v>22</v>
      </c>
      <c r="AW49" s="97" t="s">
        <v>22</v>
      </c>
      <c r="AX49" s="97" t="s">
        <v>22</v>
      </c>
      <c r="AY49" s="97" t="s">
        <v>22</v>
      </c>
      <c r="AZ49" s="97" t="s">
        <v>22</v>
      </c>
      <c r="BA49" s="97" t="s">
        <v>22</v>
      </c>
      <c r="BB49" s="97" t="s">
        <v>22</v>
      </c>
      <c r="BC49" s="109" t="s">
        <v>22</v>
      </c>
      <c r="BD49" s="110">
        <v>69</v>
      </c>
      <c r="BE49" s="110">
        <v>59</v>
      </c>
      <c r="BF49" s="110">
        <v>64</v>
      </c>
      <c r="BQ49" s="46"/>
    </row>
    <row r="50" spans="1:93" x14ac:dyDescent="0.3">
      <c r="A50" s="9"/>
      <c r="B50" t="s">
        <v>138</v>
      </c>
      <c r="C50" s="97">
        <v>89</v>
      </c>
      <c r="D50" s="107">
        <v>139</v>
      </c>
      <c r="E50" s="108"/>
      <c r="F50" s="98"/>
      <c r="G50" s="98"/>
      <c r="H50" s="98">
        <v>0.13440745330000001</v>
      </c>
      <c r="I50" s="100">
        <v>64.028776977999996</v>
      </c>
      <c r="J50" s="98">
        <v>52.017326017999999</v>
      </c>
      <c r="K50" s="98">
        <v>78.813822146999996</v>
      </c>
      <c r="L50" s="98">
        <v>1.1725070424999999</v>
      </c>
      <c r="M50" s="98">
        <v>0.95196717519999996</v>
      </c>
      <c r="N50" s="98">
        <v>1.4441388323</v>
      </c>
      <c r="O50" s="107">
        <v>98</v>
      </c>
      <c r="P50" s="107">
        <v>191</v>
      </c>
      <c r="Q50" s="108"/>
      <c r="R50" s="98"/>
      <c r="S50" s="98"/>
      <c r="T50" s="98">
        <v>0.66982305399999997</v>
      </c>
      <c r="U50" s="100">
        <v>51.308900524000002</v>
      </c>
      <c r="V50" s="98">
        <v>42.092853513000001</v>
      </c>
      <c r="W50" s="98">
        <v>62.542760901999998</v>
      </c>
      <c r="X50" s="98">
        <v>0.95771383050000003</v>
      </c>
      <c r="Y50" s="98">
        <v>0.78520554539999998</v>
      </c>
      <c r="Z50" s="98">
        <v>1.1681218841000001</v>
      </c>
      <c r="AA50" s="107">
        <v>85</v>
      </c>
      <c r="AB50" s="107">
        <v>155</v>
      </c>
      <c r="AC50" s="108"/>
      <c r="AD50" s="98"/>
      <c r="AE50" s="98"/>
      <c r="AF50" s="98">
        <v>0.91226122980000002</v>
      </c>
      <c r="AG50" s="100">
        <v>54.838709676999997</v>
      </c>
      <c r="AH50" s="98">
        <v>44.336505221000003</v>
      </c>
      <c r="AI50" s="98">
        <v>67.828622578999997</v>
      </c>
      <c r="AJ50" s="98">
        <v>1.0120571897999999</v>
      </c>
      <c r="AK50" s="98">
        <v>0.81774779009999998</v>
      </c>
      <c r="AL50" s="98">
        <v>1.2525374789999999</v>
      </c>
      <c r="AM50" s="98">
        <v>0.6535198203</v>
      </c>
      <c r="AN50" s="98">
        <v>1.0687952599999999</v>
      </c>
      <c r="AO50" s="98">
        <v>0.7993381114</v>
      </c>
      <c r="AP50" s="98">
        <v>1.4290865049999999</v>
      </c>
      <c r="AQ50" s="98">
        <v>0.1304035298</v>
      </c>
      <c r="AR50" s="98">
        <v>0.80134125540000001</v>
      </c>
      <c r="AS50" s="98">
        <v>0.60142437439999996</v>
      </c>
      <c r="AT50" s="98">
        <v>1.0677116440000001</v>
      </c>
      <c r="AU50" s="97" t="s">
        <v>22</v>
      </c>
      <c r="AV50" s="97" t="s">
        <v>22</v>
      </c>
      <c r="AW50" s="97" t="s">
        <v>22</v>
      </c>
      <c r="AX50" s="97" t="s">
        <v>22</v>
      </c>
      <c r="AY50" s="97" t="s">
        <v>22</v>
      </c>
      <c r="AZ50" s="97" t="s">
        <v>22</v>
      </c>
      <c r="BA50" s="97" t="s">
        <v>22</v>
      </c>
      <c r="BB50" s="97" t="s">
        <v>22</v>
      </c>
      <c r="BC50" s="109" t="s">
        <v>22</v>
      </c>
      <c r="BD50" s="110">
        <v>89</v>
      </c>
      <c r="BE50" s="110">
        <v>98</v>
      </c>
      <c r="BF50" s="110">
        <v>85</v>
      </c>
    </row>
    <row r="51" spans="1:93" x14ac:dyDescent="0.3">
      <c r="A51" s="9"/>
      <c r="B51" t="s">
        <v>139</v>
      </c>
      <c r="C51" s="97">
        <v>9</v>
      </c>
      <c r="D51" s="107">
        <v>36</v>
      </c>
      <c r="E51" s="108"/>
      <c r="F51" s="98"/>
      <c r="G51" s="98"/>
      <c r="H51" s="98">
        <v>1.9117214E-2</v>
      </c>
      <c r="I51" s="100">
        <v>25</v>
      </c>
      <c r="J51" s="98">
        <v>13.007869190999999</v>
      </c>
      <c r="K51" s="98">
        <v>48.047838646000002</v>
      </c>
      <c r="L51" s="98">
        <v>0.457804716</v>
      </c>
      <c r="M51" s="98">
        <v>0.23815604970000001</v>
      </c>
      <c r="N51" s="98">
        <v>0.88003289579999999</v>
      </c>
      <c r="O51" s="107">
        <v>17</v>
      </c>
      <c r="P51" s="107">
        <v>54</v>
      </c>
      <c r="Q51" s="108"/>
      <c r="R51" s="98"/>
      <c r="S51" s="98"/>
      <c r="T51" s="98">
        <v>2.8455457199999999E-2</v>
      </c>
      <c r="U51" s="100">
        <v>31.481481480999999</v>
      </c>
      <c r="V51" s="98">
        <v>19.570794794000001</v>
      </c>
      <c r="W51" s="98">
        <v>50.640951821999998</v>
      </c>
      <c r="X51" s="98">
        <v>0.58762222360000005</v>
      </c>
      <c r="Y51" s="98">
        <v>0.36520753039999998</v>
      </c>
      <c r="Z51" s="98">
        <v>0.94548947930000005</v>
      </c>
      <c r="AA51" s="107">
        <v>12</v>
      </c>
      <c r="AB51" s="107">
        <v>33</v>
      </c>
      <c r="AC51" s="108"/>
      <c r="AD51" s="98"/>
      <c r="AE51" s="98"/>
      <c r="AF51" s="98">
        <v>0.1672544946</v>
      </c>
      <c r="AG51" s="100">
        <v>36.363636364000001</v>
      </c>
      <c r="AH51" s="98">
        <v>20.651261503000001</v>
      </c>
      <c r="AI51" s="98">
        <v>64.030667055999999</v>
      </c>
      <c r="AJ51" s="98">
        <v>0.67109674620000004</v>
      </c>
      <c r="AK51" s="98">
        <v>0.381036553</v>
      </c>
      <c r="AL51" s="98">
        <v>1.1819623056999999</v>
      </c>
      <c r="AM51" s="98">
        <v>0.70218266760000003</v>
      </c>
      <c r="AN51" s="98">
        <v>1.1550802139</v>
      </c>
      <c r="AO51" s="98">
        <v>0.55166789409999994</v>
      </c>
      <c r="AP51" s="98">
        <v>2.4185027164999999</v>
      </c>
      <c r="AQ51" s="98">
        <v>0.57601874659999996</v>
      </c>
      <c r="AR51" s="98">
        <v>1.2592592593</v>
      </c>
      <c r="AS51" s="98">
        <v>0.56133644319999998</v>
      </c>
      <c r="AT51" s="98">
        <v>2.8249259446999999</v>
      </c>
      <c r="AU51" s="97" t="s">
        <v>22</v>
      </c>
      <c r="AV51" s="97" t="s">
        <v>22</v>
      </c>
      <c r="AW51" s="97" t="s">
        <v>22</v>
      </c>
      <c r="AX51" s="97" t="s">
        <v>22</v>
      </c>
      <c r="AY51" s="97" t="s">
        <v>22</v>
      </c>
      <c r="AZ51" s="97" t="s">
        <v>22</v>
      </c>
      <c r="BA51" s="97" t="s">
        <v>22</v>
      </c>
      <c r="BB51" s="97" t="s">
        <v>22</v>
      </c>
      <c r="BC51" s="109" t="s">
        <v>22</v>
      </c>
      <c r="BD51" s="110">
        <v>9</v>
      </c>
      <c r="BE51" s="110">
        <v>17</v>
      </c>
      <c r="BF51" s="110">
        <v>12</v>
      </c>
      <c r="BQ51" s="46"/>
      <c r="CC51" s="4"/>
      <c r="CO51" s="4"/>
    </row>
    <row r="52" spans="1:93" s="3" customFormat="1" x14ac:dyDescent="0.3">
      <c r="A52" s="9"/>
      <c r="B52" s="3" t="s">
        <v>74</v>
      </c>
      <c r="C52" s="103">
        <v>286</v>
      </c>
      <c r="D52" s="104">
        <v>452</v>
      </c>
      <c r="E52" s="99"/>
      <c r="F52" s="105"/>
      <c r="G52" s="105"/>
      <c r="H52" s="105">
        <v>1.3602382999999999E-2</v>
      </c>
      <c r="I52" s="106">
        <v>63.274336282999997</v>
      </c>
      <c r="J52" s="105">
        <v>56.350139552000002</v>
      </c>
      <c r="K52" s="105">
        <v>71.049364987000004</v>
      </c>
      <c r="L52" s="105">
        <v>1.1586915821999999</v>
      </c>
      <c r="M52" s="105">
        <v>1.0307644083</v>
      </c>
      <c r="N52" s="105">
        <v>1.3024956739</v>
      </c>
      <c r="O52" s="104">
        <v>257</v>
      </c>
      <c r="P52" s="104">
        <v>444</v>
      </c>
      <c r="Q52" s="99"/>
      <c r="R52" s="105"/>
      <c r="S52" s="105"/>
      <c r="T52" s="105">
        <v>0.21869582260000001</v>
      </c>
      <c r="U52" s="106">
        <v>57.882882883000001</v>
      </c>
      <c r="V52" s="105">
        <v>51.221661265999998</v>
      </c>
      <c r="W52" s="105">
        <v>65.410376158000005</v>
      </c>
      <c r="X52" s="105">
        <v>1.0804214651999999</v>
      </c>
      <c r="Y52" s="105">
        <v>0.95513267540000002</v>
      </c>
      <c r="Z52" s="105">
        <v>1.2221449151999999</v>
      </c>
      <c r="AA52" s="104">
        <v>266</v>
      </c>
      <c r="AB52" s="104">
        <v>464</v>
      </c>
      <c r="AC52" s="99"/>
      <c r="AD52" s="105"/>
      <c r="AE52" s="105"/>
      <c r="AF52" s="105">
        <v>0.36209871220000001</v>
      </c>
      <c r="AG52" s="106">
        <v>57.327586207000003</v>
      </c>
      <c r="AH52" s="105">
        <v>50.836207168999998</v>
      </c>
      <c r="AI52" s="105">
        <v>64.647862681000007</v>
      </c>
      <c r="AJ52" s="105">
        <v>1.0579898056999999</v>
      </c>
      <c r="AK52" s="105">
        <v>0.93720060000000005</v>
      </c>
      <c r="AL52" s="105">
        <v>1.1943466841000001</v>
      </c>
      <c r="AM52" s="105">
        <v>0.91224242509999998</v>
      </c>
      <c r="AN52" s="105">
        <v>0.99040654770000003</v>
      </c>
      <c r="AO52" s="105">
        <v>0.83437558759999997</v>
      </c>
      <c r="AP52" s="105">
        <v>1.1756158069</v>
      </c>
      <c r="AQ52" s="105">
        <v>0.3001316134</v>
      </c>
      <c r="AR52" s="105">
        <v>0.91479241479999995</v>
      </c>
      <c r="AS52" s="105">
        <v>0.77296713979999998</v>
      </c>
      <c r="AT52" s="105">
        <v>1.0826400232</v>
      </c>
      <c r="AU52" s="103" t="s">
        <v>22</v>
      </c>
      <c r="AV52" s="103" t="s">
        <v>22</v>
      </c>
      <c r="AW52" s="103" t="s">
        <v>22</v>
      </c>
      <c r="AX52" s="103" t="s">
        <v>22</v>
      </c>
      <c r="AY52" s="103" t="s">
        <v>22</v>
      </c>
      <c r="AZ52" s="103" t="s">
        <v>22</v>
      </c>
      <c r="BA52" s="103" t="s">
        <v>22</v>
      </c>
      <c r="BB52" s="103" t="s">
        <v>22</v>
      </c>
      <c r="BC52" s="101" t="s">
        <v>22</v>
      </c>
      <c r="BD52" s="102">
        <v>286</v>
      </c>
      <c r="BE52" s="102">
        <v>257</v>
      </c>
      <c r="BF52" s="102">
        <v>266</v>
      </c>
      <c r="BG52" s="37"/>
      <c r="BH52" s="37"/>
      <c r="BI52" s="37"/>
      <c r="BJ52" s="37"/>
      <c r="BK52" s="37"/>
      <c r="BL52" s="37"/>
      <c r="BM52" s="37"/>
      <c r="BN52" s="37"/>
      <c r="BO52" s="37"/>
      <c r="BP52" s="37"/>
      <c r="BQ52" s="37"/>
      <c r="BR52" s="37"/>
      <c r="BS52" s="37"/>
      <c r="BT52" s="37"/>
      <c r="BU52" s="37"/>
      <c r="BV52" s="37"/>
      <c r="BW52" s="37"/>
    </row>
    <row r="53" spans="1:93" x14ac:dyDescent="0.3">
      <c r="A53" s="9"/>
      <c r="B53" t="s">
        <v>77</v>
      </c>
      <c r="C53" s="97">
        <v>245</v>
      </c>
      <c r="D53" s="107">
        <v>457</v>
      </c>
      <c r="E53" s="108"/>
      <c r="F53" s="98"/>
      <c r="G53" s="98"/>
      <c r="H53" s="98">
        <v>0.77459933540000003</v>
      </c>
      <c r="I53" s="100">
        <v>53.610503282000003</v>
      </c>
      <c r="J53" s="98">
        <v>47.300813771999998</v>
      </c>
      <c r="K53" s="98">
        <v>60.761873485000002</v>
      </c>
      <c r="L53" s="98">
        <v>0.98172564929999995</v>
      </c>
      <c r="M53" s="98">
        <v>0.86530290259999998</v>
      </c>
      <c r="N53" s="98">
        <v>1.1138125708</v>
      </c>
      <c r="O53" s="107">
        <v>202</v>
      </c>
      <c r="P53" s="107">
        <v>416</v>
      </c>
      <c r="Q53" s="108"/>
      <c r="R53" s="98"/>
      <c r="S53" s="98"/>
      <c r="T53" s="98">
        <v>0.16499943419999999</v>
      </c>
      <c r="U53" s="100">
        <v>48.557692308</v>
      </c>
      <c r="V53" s="98">
        <v>42.302662968</v>
      </c>
      <c r="W53" s="98">
        <v>55.737613588000002</v>
      </c>
      <c r="X53" s="98">
        <v>0.90636074879999995</v>
      </c>
      <c r="Y53" s="98">
        <v>0.78890832099999997</v>
      </c>
      <c r="Z53" s="98">
        <v>1.0412994578000001</v>
      </c>
      <c r="AA53" s="107">
        <v>178</v>
      </c>
      <c r="AB53" s="107">
        <v>360</v>
      </c>
      <c r="AC53" s="108"/>
      <c r="AD53" s="98"/>
      <c r="AE53" s="98"/>
      <c r="AF53" s="98">
        <v>0.2245816494</v>
      </c>
      <c r="AG53" s="100">
        <v>49.444444443999998</v>
      </c>
      <c r="AH53" s="98">
        <v>42.689124542999998</v>
      </c>
      <c r="AI53" s="98">
        <v>57.268756680999999</v>
      </c>
      <c r="AJ53" s="98">
        <v>0.91250515899999995</v>
      </c>
      <c r="AK53" s="98">
        <v>0.78715369940000002</v>
      </c>
      <c r="AL53" s="98">
        <v>1.057818398</v>
      </c>
      <c r="AM53" s="98">
        <v>0.86026535989999997</v>
      </c>
      <c r="AN53" s="98">
        <v>1.0182618262000001</v>
      </c>
      <c r="AO53" s="98">
        <v>0.83244073730000001</v>
      </c>
      <c r="AP53" s="98">
        <v>1.2455627171999999</v>
      </c>
      <c r="AQ53" s="98">
        <v>0.29759074899999999</v>
      </c>
      <c r="AR53" s="98">
        <v>0.9057496075</v>
      </c>
      <c r="AS53" s="98">
        <v>0.75181689669999996</v>
      </c>
      <c r="AT53" s="98">
        <v>1.0911996725999999</v>
      </c>
      <c r="AU53" s="97" t="s">
        <v>22</v>
      </c>
      <c r="AV53" s="97" t="s">
        <v>22</v>
      </c>
      <c r="AW53" s="97" t="s">
        <v>22</v>
      </c>
      <c r="AX53" s="97" t="s">
        <v>22</v>
      </c>
      <c r="AY53" s="97" t="s">
        <v>22</v>
      </c>
      <c r="AZ53" s="97" t="s">
        <v>22</v>
      </c>
      <c r="BA53" s="97" t="s">
        <v>22</v>
      </c>
      <c r="BB53" s="97" t="s">
        <v>22</v>
      </c>
      <c r="BC53" s="109" t="s">
        <v>22</v>
      </c>
      <c r="BD53" s="110">
        <v>245</v>
      </c>
      <c r="BE53" s="110">
        <v>202</v>
      </c>
      <c r="BF53" s="110">
        <v>178</v>
      </c>
    </row>
    <row r="54" spans="1:93" x14ac:dyDescent="0.3">
      <c r="A54" s="9"/>
      <c r="B54" t="s">
        <v>73</v>
      </c>
      <c r="C54" s="97">
        <v>186</v>
      </c>
      <c r="D54" s="107">
        <v>299</v>
      </c>
      <c r="E54" s="108"/>
      <c r="F54" s="98"/>
      <c r="G54" s="98"/>
      <c r="H54" s="98">
        <v>7.7400299199999995E-2</v>
      </c>
      <c r="I54" s="100">
        <v>62.207357860000002</v>
      </c>
      <c r="J54" s="98">
        <v>53.880129465000003</v>
      </c>
      <c r="K54" s="98">
        <v>71.821567807999998</v>
      </c>
      <c r="L54" s="98">
        <v>1.1391528719999999</v>
      </c>
      <c r="M54" s="98">
        <v>0.98579025350000005</v>
      </c>
      <c r="N54" s="98">
        <v>1.3163746155</v>
      </c>
      <c r="O54" s="107">
        <v>165</v>
      </c>
      <c r="P54" s="107">
        <v>282</v>
      </c>
      <c r="Q54" s="108"/>
      <c r="R54" s="98"/>
      <c r="S54" s="98"/>
      <c r="T54" s="98">
        <v>0.26006016599999998</v>
      </c>
      <c r="U54" s="100">
        <v>58.510638298000003</v>
      </c>
      <c r="V54" s="98">
        <v>50.230660124000003</v>
      </c>
      <c r="W54" s="98">
        <v>68.155480847999996</v>
      </c>
      <c r="X54" s="98">
        <v>1.0921389263000001</v>
      </c>
      <c r="Y54" s="98">
        <v>0.93683795879999998</v>
      </c>
      <c r="Z54" s="98">
        <v>1.2731843571999999</v>
      </c>
      <c r="AA54" s="107">
        <v>179</v>
      </c>
      <c r="AB54" s="107">
        <v>327</v>
      </c>
      <c r="AC54" s="108"/>
      <c r="AD54" s="98"/>
      <c r="AE54" s="98"/>
      <c r="AF54" s="98">
        <v>0.89224932999999995</v>
      </c>
      <c r="AG54" s="100">
        <v>54.740061162000003</v>
      </c>
      <c r="AH54" s="98">
        <v>47.280655379999999</v>
      </c>
      <c r="AI54" s="98">
        <v>63.376327420999999</v>
      </c>
      <c r="AJ54" s="98">
        <v>1.0102366156</v>
      </c>
      <c r="AK54" s="98">
        <v>0.87181579499999995</v>
      </c>
      <c r="AL54" s="98">
        <v>1.1706349271000001</v>
      </c>
      <c r="AM54" s="98">
        <v>0.53708329259999998</v>
      </c>
      <c r="AN54" s="98">
        <v>0.93555740899999995</v>
      </c>
      <c r="AO54" s="98">
        <v>0.75719355919999998</v>
      </c>
      <c r="AP54" s="98">
        <v>1.1559364905</v>
      </c>
      <c r="AQ54" s="98">
        <v>0.56673352359999996</v>
      </c>
      <c r="AR54" s="98">
        <v>0.94057423929999995</v>
      </c>
      <c r="AS54" s="98">
        <v>0.76271529709999997</v>
      </c>
      <c r="AT54" s="98">
        <v>1.1599084259000001</v>
      </c>
      <c r="AU54" s="97" t="s">
        <v>22</v>
      </c>
      <c r="AV54" s="97" t="s">
        <v>22</v>
      </c>
      <c r="AW54" s="97" t="s">
        <v>22</v>
      </c>
      <c r="AX54" s="97" t="s">
        <v>22</v>
      </c>
      <c r="AY54" s="97" t="s">
        <v>22</v>
      </c>
      <c r="AZ54" s="97" t="s">
        <v>22</v>
      </c>
      <c r="BA54" s="97" t="s">
        <v>22</v>
      </c>
      <c r="BB54" s="97" t="s">
        <v>22</v>
      </c>
      <c r="BC54" s="109" t="s">
        <v>22</v>
      </c>
      <c r="BD54" s="110">
        <v>186</v>
      </c>
      <c r="BE54" s="110">
        <v>165</v>
      </c>
      <c r="BF54" s="110">
        <v>179</v>
      </c>
    </row>
    <row r="55" spans="1:93" x14ac:dyDescent="0.3">
      <c r="A55" s="9"/>
      <c r="B55" t="s">
        <v>78</v>
      </c>
      <c r="C55" s="97">
        <v>134</v>
      </c>
      <c r="D55" s="107">
        <v>271</v>
      </c>
      <c r="E55" s="108"/>
      <c r="F55" s="98"/>
      <c r="G55" s="98"/>
      <c r="H55" s="98">
        <v>0.25247147320000002</v>
      </c>
      <c r="I55" s="100">
        <v>49.446494465000001</v>
      </c>
      <c r="J55" s="98">
        <v>41.744848935999997</v>
      </c>
      <c r="K55" s="98">
        <v>58.569042101999997</v>
      </c>
      <c r="L55" s="98">
        <v>0.90547353429999999</v>
      </c>
      <c r="M55" s="98">
        <v>0.76386502680000001</v>
      </c>
      <c r="N55" s="98">
        <v>1.0733340218</v>
      </c>
      <c r="O55" s="107">
        <v>126</v>
      </c>
      <c r="P55" s="107">
        <v>271</v>
      </c>
      <c r="Q55" s="108"/>
      <c r="R55" s="98"/>
      <c r="S55" s="98"/>
      <c r="T55" s="98">
        <v>0.113046442</v>
      </c>
      <c r="U55" s="100">
        <v>46.494464944999997</v>
      </c>
      <c r="V55" s="98">
        <v>39.045428536999999</v>
      </c>
      <c r="W55" s="98">
        <v>55.364618892999999</v>
      </c>
      <c r="X55" s="98">
        <v>0.86784927489999997</v>
      </c>
      <c r="Y55" s="98">
        <v>0.72829851950000002</v>
      </c>
      <c r="Z55" s="98">
        <v>1.0341396334999999</v>
      </c>
      <c r="AA55" s="107">
        <v>126</v>
      </c>
      <c r="AB55" s="107">
        <v>246</v>
      </c>
      <c r="AC55" s="108"/>
      <c r="AD55" s="98"/>
      <c r="AE55" s="98"/>
      <c r="AF55" s="98">
        <v>0.52919364849999995</v>
      </c>
      <c r="AG55" s="100">
        <v>51.219512195</v>
      </c>
      <c r="AH55" s="98">
        <v>43.013459892999997</v>
      </c>
      <c r="AI55" s="98">
        <v>60.991104553</v>
      </c>
      <c r="AJ55" s="98">
        <v>0.94526431929999999</v>
      </c>
      <c r="AK55" s="98">
        <v>0.79324250789999995</v>
      </c>
      <c r="AL55" s="98">
        <v>1.1264205139000001</v>
      </c>
      <c r="AM55" s="98">
        <v>0.44235337000000002</v>
      </c>
      <c r="AN55" s="98">
        <v>1.1016260163</v>
      </c>
      <c r="AO55" s="98">
        <v>0.86058321159999995</v>
      </c>
      <c r="AP55" s="98">
        <v>1.4101830751</v>
      </c>
      <c r="AQ55" s="98">
        <v>0.61985164820000005</v>
      </c>
      <c r="AR55" s="98">
        <v>0.94029850749999999</v>
      </c>
      <c r="AS55" s="98">
        <v>0.73728801749999995</v>
      </c>
      <c r="AT55" s="98">
        <v>1.1992074497</v>
      </c>
      <c r="AU55" s="97" t="s">
        <v>22</v>
      </c>
      <c r="AV55" s="97" t="s">
        <v>22</v>
      </c>
      <c r="AW55" s="97" t="s">
        <v>22</v>
      </c>
      <c r="AX55" s="97" t="s">
        <v>22</v>
      </c>
      <c r="AY55" s="97" t="s">
        <v>22</v>
      </c>
      <c r="AZ55" s="97" t="s">
        <v>22</v>
      </c>
      <c r="BA55" s="97" t="s">
        <v>22</v>
      </c>
      <c r="BB55" s="97" t="s">
        <v>22</v>
      </c>
      <c r="BC55" s="109" t="s">
        <v>22</v>
      </c>
      <c r="BD55" s="110">
        <v>134</v>
      </c>
      <c r="BE55" s="110">
        <v>126</v>
      </c>
      <c r="BF55" s="110">
        <v>126</v>
      </c>
    </row>
    <row r="56" spans="1:93" x14ac:dyDescent="0.3">
      <c r="A56" s="9"/>
      <c r="B56" t="s">
        <v>75</v>
      </c>
      <c r="C56" s="97">
        <v>169</v>
      </c>
      <c r="D56" s="107">
        <v>316</v>
      </c>
      <c r="E56" s="108"/>
      <c r="F56" s="98"/>
      <c r="G56" s="98"/>
      <c r="H56" s="98">
        <v>0.78739667430000004</v>
      </c>
      <c r="I56" s="100">
        <v>53.481012657999997</v>
      </c>
      <c r="J56" s="98">
        <v>45.996266353999999</v>
      </c>
      <c r="K56" s="98">
        <v>62.183714932999997</v>
      </c>
      <c r="L56" s="98">
        <v>0.9793543925</v>
      </c>
      <c r="M56" s="98">
        <v>0.84158183490000005</v>
      </c>
      <c r="N56" s="98">
        <v>1.1396812365</v>
      </c>
      <c r="O56" s="107">
        <v>179</v>
      </c>
      <c r="P56" s="107">
        <v>308</v>
      </c>
      <c r="Q56" s="108"/>
      <c r="R56" s="98"/>
      <c r="S56" s="98"/>
      <c r="T56" s="98">
        <v>0.27893750769999998</v>
      </c>
      <c r="U56" s="100">
        <v>58.116883117</v>
      </c>
      <c r="V56" s="98">
        <v>50.197319186000001</v>
      </c>
      <c r="W56" s="98">
        <v>67.285906060000002</v>
      </c>
      <c r="X56" s="98">
        <v>1.084789231</v>
      </c>
      <c r="Y56" s="98">
        <v>0.93618516969999999</v>
      </c>
      <c r="Z56" s="98">
        <v>1.2569817531</v>
      </c>
      <c r="AA56" s="107">
        <v>168</v>
      </c>
      <c r="AB56" s="107">
        <v>313</v>
      </c>
      <c r="AC56" s="108"/>
      <c r="AD56" s="98"/>
      <c r="AE56" s="98"/>
      <c r="AF56" s="98">
        <v>0.90274113339999995</v>
      </c>
      <c r="AG56" s="100">
        <v>53.674121405999998</v>
      </c>
      <c r="AH56" s="98">
        <v>46.141671119000002</v>
      </c>
      <c r="AI56" s="98">
        <v>62.436215220999998</v>
      </c>
      <c r="AJ56" s="98">
        <v>0.99056452630000003</v>
      </c>
      <c r="AK56" s="98">
        <v>0.85083677530000001</v>
      </c>
      <c r="AL56" s="98">
        <v>1.1532389165000001</v>
      </c>
      <c r="AM56" s="98">
        <v>0.45910389109999999</v>
      </c>
      <c r="AN56" s="98">
        <v>0.92355471469999995</v>
      </c>
      <c r="AO56" s="98">
        <v>0.7482158257</v>
      </c>
      <c r="AP56" s="98">
        <v>1.1399829857999999</v>
      </c>
      <c r="AQ56" s="98">
        <v>0.43830399250000002</v>
      </c>
      <c r="AR56" s="98">
        <v>1.0866825482</v>
      </c>
      <c r="AS56" s="98">
        <v>0.88065662600000005</v>
      </c>
      <c r="AT56" s="98">
        <v>1.3409073705000001</v>
      </c>
      <c r="AU56" s="97" t="s">
        <v>22</v>
      </c>
      <c r="AV56" s="97" t="s">
        <v>22</v>
      </c>
      <c r="AW56" s="97" t="s">
        <v>22</v>
      </c>
      <c r="AX56" s="97" t="s">
        <v>22</v>
      </c>
      <c r="AY56" s="97" t="s">
        <v>22</v>
      </c>
      <c r="AZ56" s="97" t="s">
        <v>22</v>
      </c>
      <c r="BA56" s="97" t="s">
        <v>22</v>
      </c>
      <c r="BB56" s="97" t="s">
        <v>22</v>
      </c>
      <c r="BC56" s="109" t="s">
        <v>22</v>
      </c>
      <c r="BD56" s="110">
        <v>169</v>
      </c>
      <c r="BE56" s="110">
        <v>179</v>
      </c>
      <c r="BF56" s="110">
        <v>168</v>
      </c>
    </row>
    <row r="57" spans="1:93" x14ac:dyDescent="0.3">
      <c r="A57" s="9"/>
      <c r="B57" t="s">
        <v>76</v>
      </c>
      <c r="C57" s="97">
        <v>165</v>
      </c>
      <c r="D57" s="107">
        <v>252</v>
      </c>
      <c r="E57" s="108"/>
      <c r="F57" s="98"/>
      <c r="G57" s="98"/>
      <c r="H57" s="98">
        <v>2.0410517E-2</v>
      </c>
      <c r="I57" s="100">
        <v>65.476190475999999</v>
      </c>
      <c r="J57" s="98">
        <v>56.210500615000001</v>
      </c>
      <c r="K57" s="98">
        <v>76.269228568000003</v>
      </c>
      <c r="L57" s="98">
        <v>1.1990123515</v>
      </c>
      <c r="M57" s="98">
        <v>1.0284793233</v>
      </c>
      <c r="N57" s="98">
        <v>1.3978216056999999</v>
      </c>
      <c r="O57" s="107">
        <v>125</v>
      </c>
      <c r="P57" s="107">
        <v>210</v>
      </c>
      <c r="Q57" s="108"/>
      <c r="R57" s="98"/>
      <c r="S57" s="98"/>
      <c r="T57" s="98">
        <v>0.2409183352</v>
      </c>
      <c r="U57" s="100">
        <v>59.523809524000001</v>
      </c>
      <c r="V57" s="98">
        <v>49.952466559999998</v>
      </c>
      <c r="W57" s="98">
        <v>70.929108094</v>
      </c>
      <c r="X57" s="98">
        <v>1.1110504228</v>
      </c>
      <c r="Y57" s="98">
        <v>0.93174565099999995</v>
      </c>
      <c r="Z57" s="98">
        <v>1.3248605354</v>
      </c>
      <c r="AA57" s="107">
        <v>144</v>
      </c>
      <c r="AB57" s="107">
        <v>237</v>
      </c>
      <c r="AC57" s="108"/>
      <c r="AD57" s="98"/>
      <c r="AE57" s="98"/>
      <c r="AF57" s="98">
        <v>0.17142817369999999</v>
      </c>
      <c r="AG57" s="100">
        <v>60.759493671000001</v>
      </c>
      <c r="AH57" s="98">
        <v>51.603681270000003</v>
      </c>
      <c r="AI57" s="98">
        <v>71.539781277000003</v>
      </c>
      <c r="AJ57" s="98">
        <v>1.1213262088</v>
      </c>
      <c r="AK57" s="98">
        <v>0.95161340689999996</v>
      </c>
      <c r="AL57" s="98">
        <v>1.3213059603999999</v>
      </c>
      <c r="AM57" s="98">
        <v>0.86652293830000005</v>
      </c>
      <c r="AN57" s="98">
        <v>1.0207594937</v>
      </c>
      <c r="AO57" s="98">
        <v>0.80327858839999999</v>
      </c>
      <c r="AP57" s="98">
        <v>1.2971215205</v>
      </c>
      <c r="AQ57" s="98">
        <v>0.42152396440000001</v>
      </c>
      <c r="AR57" s="98">
        <v>0.90909090910000001</v>
      </c>
      <c r="AS57" s="98">
        <v>0.72056643210000004</v>
      </c>
      <c r="AT57" s="98">
        <v>1.1469397465</v>
      </c>
      <c r="AU57" s="97" t="s">
        <v>22</v>
      </c>
      <c r="AV57" s="97" t="s">
        <v>22</v>
      </c>
      <c r="AW57" s="97" t="s">
        <v>22</v>
      </c>
      <c r="AX57" s="97" t="s">
        <v>22</v>
      </c>
      <c r="AY57" s="97" t="s">
        <v>22</v>
      </c>
      <c r="AZ57" s="97" t="s">
        <v>22</v>
      </c>
      <c r="BA57" s="97" t="s">
        <v>22</v>
      </c>
      <c r="BB57" s="97" t="s">
        <v>22</v>
      </c>
      <c r="BC57" s="109" t="s">
        <v>22</v>
      </c>
      <c r="BD57" s="110">
        <v>165</v>
      </c>
      <c r="BE57" s="110">
        <v>125</v>
      </c>
      <c r="BF57" s="110">
        <v>144</v>
      </c>
    </row>
    <row r="58" spans="1:93" x14ac:dyDescent="0.3">
      <c r="A58" s="9"/>
      <c r="B58" t="s">
        <v>80</v>
      </c>
      <c r="C58" s="97">
        <v>57</v>
      </c>
      <c r="D58" s="107">
        <v>123</v>
      </c>
      <c r="E58" s="108"/>
      <c r="F58" s="98"/>
      <c r="G58" s="98"/>
      <c r="H58" s="98">
        <v>0.21609612089999999</v>
      </c>
      <c r="I58" s="100">
        <v>46.341463415</v>
      </c>
      <c r="J58" s="98">
        <v>35.745826706000003</v>
      </c>
      <c r="K58" s="98">
        <v>60.077816890000001</v>
      </c>
      <c r="L58" s="98">
        <v>0.84861361999999996</v>
      </c>
      <c r="M58" s="98">
        <v>0.65426301249999996</v>
      </c>
      <c r="N58" s="98">
        <v>1.1006966039999999</v>
      </c>
      <c r="O58" s="107">
        <v>59</v>
      </c>
      <c r="P58" s="107">
        <v>135</v>
      </c>
      <c r="Q58" s="108"/>
      <c r="R58" s="98"/>
      <c r="S58" s="98"/>
      <c r="T58" s="98">
        <v>0.11846752369999999</v>
      </c>
      <c r="U58" s="100">
        <v>43.703703703999999</v>
      </c>
      <c r="V58" s="98">
        <v>33.861113946000003</v>
      </c>
      <c r="W58" s="98">
        <v>56.407291280000003</v>
      </c>
      <c r="X58" s="98">
        <v>0.81575791050000002</v>
      </c>
      <c r="Y58" s="98">
        <v>0.63173679309999997</v>
      </c>
      <c r="Z58" s="98">
        <v>1.0533832694</v>
      </c>
      <c r="AA58" s="107">
        <v>71</v>
      </c>
      <c r="AB58" s="107">
        <v>113</v>
      </c>
      <c r="AC58" s="108"/>
      <c r="AD58" s="98"/>
      <c r="AE58" s="98"/>
      <c r="AF58" s="98">
        <v>0.2132888607</v>
      </c>
      <c r="AG58" s="100">
        <v>62.831858406999999</v>
      </c>
      <c r="AH58" s="98">
        <v>49.79214863</v>
      </c>
      <c r="AI58" s="98">
        <v>79.286444540999995</v>
      </c>
      <c r="AJ58" s="98">
        <v>1.1595720327000001</v>
      </c>
      <c r="AK58" s="98">
        <v>0.91841950930000005</v>
      </c>
      <c r="AL58" s="98">
        <v>1.4640447914000001</v>
      </c>
      <c r="AM58" s="98">
        <v>3.9326903699999999E-2</v>
      </c>
      <c r="AN58" s="98">
        <v>1.4376781161000001</v>
      </c>
      <c r="AO58" s="98">
        <v>1.0179133815999999</v>
      </c>
      <c r="AP58" s="98">
        <v>2.0305444479000001</v>
      </c>
      <c r="AQ58" s="98">
        <v>0.75234666179999998</v>
      </c>
      <c r="AR58" s="98">
        <v>0.94307992200000001</v>
      </c>
      <c r="AS58" s="98">
        <v>0.65533119510000004</v>
      </c>
      <c r="AT58" s="98">
        <v>1.3571759531000001</v>
      </c>
      <c r="AU58" s="97" t="s">
        <v>22</v>
      </c>
      <c r="AV58" s="97" t="s">
        <v>22</v>
      </c>
      <c r="AW58" s="97" t="s">
        <v>22</v>
      </c>
      <c r="AX58" s="97" t="s">
        <v>22</v>
      </c>
      <c r="AY58" s="97" t="s">
        <v>22</v>
      </c>
      <c r="AZ58" s="97" t="s">
        <v>22</v>
      </c>
      <c r="BA58" s="97" t="s">
        <v>22</v>
      </c>
      <c r="BB58" s="97" t="s">
        <v>22</v>
      </c>
      <c r="BC58" s="109" t="s">
        <v>22</v>
      </c>
      <c r="BD58" s="110">
        <v>57</v>
      </c>
      <c r="BE58" s="110">
        <v>59</v>
      </c>
      <c r="BF58" s="110">
        <v>71</v>
      </c>
    </row>
    <row r="59" spans="1:93" x14ac:dyDescent="0.3">
      <c r="A59" s="9"/>
      <c r="B59" t="s">
        <v>83</v>
      </c>
      <c r="C59" s="97">
        <v>89</v>
      </c>
      <c r="D59" s="107">
        <v>160</v>
      </c>
      <c r="E59" s="108"/>
      <c r="F59" s="98"/>
      <c r="G59" s="98"/>
      <c r="H59" s="98">
        <v>0.86226506690000004</v>
      </c>
      <c r="I59" s="100">
        <v>55.625</v>
      </c>
      <c r="J59" s="98">
        <v>45.190051978</v>
      </c>
      <c r="K59" s="98">
        <v>68.469507989999997</v>
      </c>
      <c r="L59" s="98">
        <v>1.0186154932</v>
      </c>
      <c r="M59" s="98">
        <v>0.82702148340000003</v>
      </c>
      <c r="N59" s="98">
        <v>1.2545956106</v>
      </c>
      <c r="O59" s="107">
        <v>78</v>
      </c>
      <c r="P59" s="107">
        <v>144</v>
      </c>
      <c r="Q59" s="108"/>
      <c r="R59" s="98"/>
      <c r="S59" s="98"/>
      <c r="T59" s="98">
        <v>0.92283227089999997</v>
      </c>
      <c r="U59" s="100">
        <v>54.166666667000001</v>
      </c>
      <c r="V59" s="98">
        <v>43.386289990000002</v>
      </c>
      <c r="W59" s="98">
        <v>67.625689554000004</v>
      </c>
      <c r="X59" s="98">
        <v>1.0110558848</v>
      </c>
      <c r="Y59" s="98">
        <v>0.80938721729999996</v>
      </c>
      <c r="Z59" s="98">
        <v>1.2629727531999999</v>
      </c>
      <c r="AA59" s="107">
        <v>55</v>
      </c>
      <c r="AB59" s="107">
        <v>106</v>
      </c>
      <c r="AC59" s="108"/>
      <c r="AD59" s="98"/>
      <c r="AE59" s="98"/>
      <c r="AF59" s="98">
        <v>0.74829759890000003</v>
      </c>
      <c r="AG59" s="100">
        <v>51.886792452999998</v>
      </c>
      <c r="AH59" s="98">
        <v>39.836468525000001</v>
      </c>
      <c r="AI59" s="98">
        <v>67.58227651</v>
      </c>
      <c r="AJ59" s="98">
        <v>0.95757908359999999</v>
      </c>
      <c r="AK59" s="98">
        <v>0.73483441419999995</v>
      </c>
      <c r="AL59" s="98">
        <v>1.2478426209</v>
      </c>
      <c r="AM59" s="98">
        <v>0.80705845350000005</v>
      </c>
      <c r="AN59" s="98">
        <v>0.95791001450000002</v>
      </c>
      <c r="AO59" s="98">
        <v>0.67834336630000003</v>
      </c>
      <c r="AP59" s="98">
        <v>1.3526948762</v>
      </c>
      <c r="AQ59" s="98">
        <v>0.86399728649999996</v>
      </c>
      <c r="AR59" s="98">
        <v>0.97378277150000003</v>
      </c>
      <c r="AS59" s="98">
        <v>0.71852100860000001</v>
      </c>
      <c r="AT59" s="98">
        <v>1.3197288247000001</v>
      </c>
      <c r="AU59" s="97" t="s">
        <v>22</v>
      </c>
      <c r="AV59" s="97" t="s">
        <v>22</v>
      </c>
      <c r="AW59" s="97" t="s">
        <v>22</v>
      </c>
      <c r="AX59" s="97" t="s">
        <v>22</v>
      </c>
      <c r="AY59" s="97" t="s">
        <v>22</v>
      </c>
      <c r="AZ59" s="97" t="s">
        <v>22</v>
      </c>
      <c r="BA59" s="97" t="s">
        <v>22</v>
      </c>
      <c r="BB59" s="97" t="s">
        <v>22</v>
      </c>
      <c r="BC59" s="109" t="s">
        <v>22</v>
      </c>
      <c r="BD59" s="110">
        <v>89</v>
      </c>
      <c r="BE59" s="110">
        <v>78</v>
      </c>
      <c r="BF59" s="110">
        <v>55</v>
      </c>
    </row>
    <row r="60" spans="1:93" x14ac:dyDescent="0.3">
      <c r="A60" s="9"/>
      <c r="B60" t="s">
        <v>81</v>
      </c>
      <c r="C60" s="97">
        <v>194</v>
      </c>
      <c r="D60" s="107">
        <v>327</v>
      </c>
      <c r="E60" s="108"/>
      <c r="F60" s="98"/>
      <c r="G60" s="98"/>
      <c r="H60" s="98">
        <v>0.25137536570000002</v>
      </c>
      <c r="I60" s="100">
        <v>59.327217124999997</v>
      </c>
      <c r="J60" s="98">
        <v>51.539626624999997</v>
      </c>
      <c r="K60" s="98">
        <v>68.291505435999994</v>
      </c>
      <c r="L60" s="98">
        <v>1.0864111916000001</v>
      </c>
      <c r="M60" s="98">
        <v>0.94295079319999997</v>
      </c>
      <c r="N60" s="98">
        <v>1.2516976343999999</v>
      </c>
      <c r="O60" s="107">
        <v>150</v>
      </c>
      <c r="P60" s="107">
        <v>296</v>
      </c>
      <c r="Q60" s="108"/>
      <c r="R60" s="98"/>
      <c r="S60" s="98"/>
      <c r="T60" s="98">
        <v>0.49775574249999999</v>
      </c>
      <c r="U60" s="100">
        <v>50.675675675999997</v>
      </c>
      <c r="V60" s="98">
        <v>43.181650001999998</v>
      </c>
      <c r="W60" s="98">
        <v>59.470263527</v>
      </c>
      <c r="X60" s="98">
        <v>0.9458942789</v>
      </c>
      <c r="Y60" s="98">
        <v>0.80539868790000002</v>
      </c>
      <c r="Z60" s="98">
        <v>1.1108982425</v>
      </c>
      <c r="AA60" s="107">
        <v>174</v>
      </c>
      <c r="AB60" s="107">
        <v>327</v>
      </c>
      <c r="AC60" s="108"/>
      <c r="AD60" s="98"/>
      <c r="AE60" s="98"/>
      <c r="AF60" s="98">
        <v>0.8118874492</v>
      </c>
      <c r="AG60" s="100">
        <v>53.211009173999997</v>
      </c>
      <c r="AH60" s="98">
        <v>45.864015248999998</v>
      </c>
      <c r="AI60" s="98">
        <v>61.734924034999999</v>
      </c>
      <c r="AJ60" s="98">
        <v>0.98201771569999996</v>
      </c>
      <c r="AK60" s="98">
        <v>0.84570438910000001</v>
      </c>
      <c r="AL60" s="98">
        <v>1.1403024584000001</v>
      </c>
      <c r="AM60" s="98">
        <v>0.66126557340000003</v>
      </c>
      <c r="AN60" s="98">
        <v>1.0500305809999999</v>
      </c>
      <c r="AO60" s="98">
        <v>0.84404082359999999</v>
      </c>
      <c r="AP60" s="98">
        <v>1.306292528</v>
      </c>
      <c r="AQ60" s="98">
        <v>0.14713625720000001</v>
      </c>
      <c r="AR60" s="98">
        <v>0.85417247139999997</v>
      </c>
      <c r="AS60" s="98">
        <v>0.69023658939999999</v>
      </c>
      <c r="AT60" s="98">
        <v>1.0570442399</v>
      </c>
      <c r="AU60" s="97" t="s">
        <v>22</v>
      </c>
      <c r="AV60" s="97" t="s">
        <v>22</v>
      </c>
      <c r="AW60" s="97" t="s">
        <v>22</v>
      </c>
      <c r="AX60" s="97" t="s">
        <v>22</v>
      </c>
      <c r="AY60" s="97" t="s">
        <v>22</v>
      </c>
      <c r="AZ60" s="97" t="s">
        <v>22</v>
      </c>
      <c r="BA60" s="97" t="s">
        <v>22</v>
      </c>
      <c r="BB60" s="97" t="s">
        <v>22</v>
      </c>
      <c r="BC60" s="109" t="s">
        <v>22</v>
      </c>
      <c r="BD60" s="110">
        <v>194</v>
      </c>
      <c r="BE60" s="110">
        <v>150</v>
      </c>
      <c r="BF60" s="110">
        <v>174</v>
      </c>
    </row>
    <row r="61" spans="1:93" x14ac:dyDescent="0.3">
      <c r="A61" s="9"/>
      <c r="B61" t="s">
        <v>79</v>
      </c>
      <c r="C61" s="97">
        <v>233</v>
      </c>
      <c r="D61" s="107">
        <v>438</v>
      </c>
      <c r="E61" s="108"/>
      <c r="F61" s="98"/>
      <c r="G61" s="98"/>
      <c r="H61" s="98">
        <v>0.69148091300000003</v>
      </c>
      <c r="I61" s="100">
        <v>53.196347031999998</v>
      </c>
      <c r="J61" s="98">
        <v>46.786196803999999</v>
      </c>
      <c r="K61" s="98">
        <v>60.484748298</v>
      </c>
      <c r="L61" s="98">
        <v>0.97414154190000002</v>
      </c>
      <c r="M61" s="98">
        <v>0.85591006800000002</v>
      </c>
      <c r="N61" s="98">
        <v>1.1087049669</v>
      </c>
      <c r="O61" s="107">
        <v>213</v>
      </c>
      <c r="P61" s="107">
        <v>388</v>
      </c>
      <c r="Q61" s="108"/>
      <c r="R61" s="98"/>
      <c r="S61" s="98"/>
      <c r="T61" s="98">
        <v>0.72369983429999996</v>
      </c>
      <c r="U61" s="100">
        <v>54.896907216000002</v>
      </c>
      <c r="V61" s="98">
        <v>47.998151161000003</v>
      </c>
      <c r="W61" s="98">
        <v>62.787218862000003</v>
      </c>
      <c r="X61" s="98">
        <v>1.0246862971999999</v>
      </c>
      <c r="Y61" s="98">
        <v>0.89510314769999999</v>
      </c>
      <c r="Z61" s="98">
        <v>1.1730290641000001</v>
      </c>
      <c r="AA61" s="107">
        <v>177</v>
      </c>
      <c r="AB61" s="107">
        <v>325</v>
      </c>
      <c r="AC61" s="108"/>
      <c r="AD61" s="98"/>
      <c r="AE61" s="98"/>
      <c r="AF61" s="98">
        <v>0.94639230949999997</v>
      </c>
      <c r="AG61" s="100">
        <v>54.461538462</v>
      </c>
      <c r="AH61" s="98">
        <v>47.001279363000002</v>
      </c>
      <c r="AI61" s="98">
        <v>63.105924174999998</v>
      </c>
      <c r="AJ61" s="98">
        <v>1.0050964345</v>
      </c>
      <c r="AK61" s="98">
        <v>0.86666852009999995</v>
      </c>
      <c r="AL61" s="98">
        <v>1.1656346333000001</v>
      </c>
      <c r="AM61" s="98">
        <v>0.93760094839999997</v>
      </c>
      <c r="AN61" s="98">
        <v>0.99206933909999995</v>
      </c>
      <c r="AO61" s="98">
        <v>0.81277038469999996</v>
      </c>
      <c r="AP61" s="98">
        <v>1.2109220415999999</v>
      </c>
      <c r="AQ61" s="98">
        <v>0.73993457259999995</v>
      </c>
      <c r="AR61" s="98">
        <v>1.0319676121000001</v>
      </c>
      <c r="AS61" s="98">
        <v>0.8569860883</v>
      </c>
      <c r="AT61" s="98">
        <v>1.2426772929000001</v>
      </c>
      <c r="AU61" s="97" t="s">
        <v>22</v>
      </c>
      <c r="AV61" s="97" t="s">
        <v>22</v>
      </c>
      <c r="AW61" s="97" t="s">
        <v>22</v>
      </c>
      <c r="AX61" s="97" t="s">
        <v>22</v>
      </c>
      <c r="AY61" s="97" t="s">
        <v>22</v>
      </c>
      <c r="AZ61" s="97" t="s">
        <v>22</v>
      </c>
      <c r="BA61" s="97" t="s">
        <v>22</v>
      </c>
      <c r="BB61" s="97" t="s">
        <v>22</v>
      </c>
      <c r="BC61" s="109" t="s">
        <v>22</v>
      </c>
      <c r="BD61" s="110">
        <v>233</v>
      </c>
      <c r="BE61" s="110">
        <v>213</v>
      </c>
      <c r="BF61" s="110">
        <v>177</v>
      </c>
    </row>
    <row r="62" spans="1:93" x14ac:dyDescent="0.3">
      <c r="A62" s="9"/>
      <c r="B62" t="s">
        <v>82</v>
      </c>
      <c r="C62" s="97">
        <v>124</v>
      </c>
      <c r="D62" s="107">
        <v>253</v>
      </c>
      <c r="E62" s="108"/>
      <c r="F62" s="98"/>
      <c r="G62" s="98"/>
      <c r="H62" s="98">
        <v>0.2304837975</v>
      </c>
      <c r="I62" s="100">
        <v>49.011857708000001</v>
      </c>
      <c r="J62" s="98">
        <v>41.101815823999999</v>
      </c>
      <c r="K62" s="98">
        <v>58.444186655999999</v>
      </c>
      <c r="L62" s="98">
        <v>0.89751438400000005</v>
      </c>
      <c r="M62" s="98">
        <v>0.75211995190000003</v>
      </c>
      <c r="N62" s="98">
        <v>1.0710154245000001</v>
      </c>
      <c r="O62" s="107">
        <v>75</v>
      </c>
      <c r="P62" s="107">
        <v>181</v>
      </c>
      <c r="Q62" s="108"/>
      <c r="R62" s="98"/>
      <c r="S62" s="98"/>
      <c r="T62" s="98">
        <v>2.6445826700000001E-2</v>
      </c>
      <c r="U62" s="100">
        <v>41.436464088000001</v>
      </c>
      <c r="V62" s="98">
        <v>33.044135967999999</v>
      </c>
      <c r="W62" s="98">
        <v>51.960219442000003</v>
      </c>
      <c r="X62" s="98">
        <v>0.77343841589999995</v>
      </c>
      <c r="Y62" s="98">
        <v>0.61645710359999994</v>
      </c>
      <c r="Z62" s="98">
        <v>0.97039514950000005</v>
      </c>
      <c r="AA62" s="107">
        <v>92</v>
      </c>
      <c r="AB62" s="107">
        <v>193</v>
      </c>
      <c r="AC62" s="108"/>
      <c r="AD62" s="98"/>
      <c r="AE62" s="98"/>
      <c r="AF62" s="98">
        <v>0.22043654100000001</v>
      </c>
      <c r="AG62" s="100">
        <v>47.668393782000003</v>
      </c>
      <c r="AH62" s="98">
        <v>38.858552852999999</v>
      </c>
      <c r="AI62" s="98">
        <v>58.475563266999998</v>
      </c>
      <c r="AJ62" s="98">
        <v>0.87972785899999995</v>
      </c>
      <c r="AK62" s="98">
        <v>0.71669452310000004</v>
      </c>
      <c r="AL62" s="98">
        <v>1.0798479422</v>
      </c>
      <c r="AM62" s="98">
        <v>0.3678063848</v>
      </c>
      <c r="AN62" s="98">
        <v>1.1503972365999999</v>
      </c>
      <c r="AO62" s="98">
        <v>0.84805499340000001</v>
      </c>
      <c r="AP62" s="98">
        <v>1.5605282820999999</v>
      </c>
      <c r="AQ62" s="98">
        <v>0.25104897170000001</v>
      </c>
      <c r="AR62" s="98">
        <v>0.84543753340000005</v>
      </c>
      <c r="AS62" s="98">
        <v>0.63469887800000002</v>
      </c>
      <c r="AT62" s="98">
        <v>1.1261476074000001</v>
      </c>
      <c r="AU62" s="97" t="s">
        <v>22</v>
      </c>
      <c r="AV62" s="97" t="s">
        <v>22</v>
      </c>
      <c r="AW62" s="97" t="s">
        <v>22</v>
      </c>
      <c r="AX62" s="97" t="s">
        <v>22</v>
      </c>
      <c r="AY62" s="97" t="s">
        <v>22</v>
      </c>
      <c r="AZ62" s="97" t="s">
        <v>22</v>
      </c>
      <c r="BA62" s="97" t="s">
        <v>22</v>
      </c>
      <c r="BB62" s="97" t="s">
        <v>22</v>
      </c>
      <c r="BC62" s="109" t="s">
        <v>22</v>
      </c>
      <c r="BD62" s="110">
        <v>124</v>
      </c>
      <c r="BE62" s="110">
        <v>75</v>
      </c>
      <c r="BF62" s="110">
        <v>92</v>
      </c>
    </row>
    <row r="63" spans="1:93" x14ac:dyDescent="0.3">
      <c r="A63" s="9"/>
      <c r="B63" t="s">
        <v>84</v>
      </c>
      <c r="C63" s="97">
        <v>173</v>
      </c>
      <c r="D63" s="107">
        <v>331</v>
      </c>
      <c r="E63" s="108"/>
      <c r="F63" s="98"/>
      <c r="G63" s="98"/>
      <c r="H63" s="98">
        <v>0.56637006359999997</v>
      </c>
      <c r="I63" s="100">
        <v>52.265861027</v>
      </c>
      <c r="J63" s="98">
        <v>45.030052613999999</v>
      </c>
      <c r="K63" s="98">
        <v>60.664380125999998</v>
      </c>
      <c r="L63" s="98">
        <v>0.95710230659999995</v>
      </c>
      <c r="M63" s="98">
        <v>0.8238951377</v>
      </c>
      <c r="N63" s="98">
        <v>1.1118463788999999</v>
      </c>
      <c r="O63" s="107">
        <v>136</v>
      </c>
      <c r="P63" s="107">
        <v>259</v>
      </c>
      <c r="Q63" s="108"/>
      <c r="R63" s="98"/>
      <c r="S63" s="98"/>
      <c r="T63" s="98">
        <v>0.81569364580000003</v>
      </c>
      <c r="U63" s="100">
        <v>52.509652510000002</v>
      </c>
      <c r="V63" s="98">
        <v>44.386327590999997</v>
      </c>
      <c r="W63" s="98">
        <v>62.119660631999999</v>
      </c>
      <c r="X63" s="98">
        <v>0.98012664329999999</v>
      </c>
      <c r="Y63" s="98">
        <v>0.8278976911</v>
      </c>
      <c r="Z63" s="98">
        <v>1.1603465587999999</v>
      </c>
      <c r="AA63" s="107">
        <v>138</v>
      </c>
      <c r="AB63" s="107">
        <v>250</v>
      </c>
      <c r="AC63" s="108"/>
      <c r="AD63" s="98"/>
      <c r="AE63" s="98"/>
      <c r="AF63" s="98">
        <v>0.82825308730000002</v>
      </c>
      <c r="AG63" s="100">
        <v>55.2</v>
      </c>
      <c r="AH63" s="98">
        <v>46.717542619</v>
      </c>
      <c r="AI63" s="98">
        <v>65.222608664000006</v>
      </c>
      <c r="AJ63" s="98">
        <v>1.0187248606999999</v>
      </c>
      <c r="AK63" s="98">
        <v>0.86152312909999995</v>
      </c>
      <c r="AL63" s="98">
        <v>1.2046111204000001</v>
      </c>
      <c r="AM63" s="98">
        <v>0.67921779979999997</v>
      </c>
      <c r="AN63" s="98">
        <v>1.0512352941000001</v>
      </c>
      <c r="AO63" s="98">
        <v>0.82956660719999997</v>
      </c>
      <c r="AP63" s="98">
        <v>1.3321361226999999</v>
      </c>
      <c r="AQ63" s="98">
        <v>0.96760906420000004</v>
      </c>
      <c r="AR63" s="98">
        <v>1.0046644497999999</v>
      </c>
      <c r="AS63" s="98">
        <v>0.80255141119999995</v>
      </c>
      <c r="AT63" s="98">
        <v>1.257677256</v>
      </c>
      <c r="AU63" s="97" t="s">
        <v>22</v>
      </c>
      <c r="AV63" s="97" t="s">
        <v>22</v>
      </c>
      <c r="AW63" s="97" t="s">
        <v>22</v>
      </c>
      <c r="AX63" s="97" t="s">
        <v>22</v>
      </c>
      <c r="AY63" s="97" t="s">
        <v>22</v>
      </c>
      <c r="AZ63" s="97" t="s">
        <v>22</v>
      </c>
      <c r="BA63" s="97" t="s">
        <v>22</v>
      </c>
      <c r="BB63" s="97" t="s">
        <v>22</v>
      </c>
      <c r="BC63" s="109" t="s">
        <v>22</v>
      </c>
      <c r="BD63" s="110">
        <v>173</v>
      </c>
      <c r="BE63" s="110">
        <v>136</v>
      </c>
      <c r="BF63" s="110">
        <v>138</v>
      </c>
    </row>
    <row r="64" spans="1:93" x14ac:dyDescent="0.3">
      <c r="A64" s="9"/>
      <c r="B64" t="s">
        <v>87</v>
      </c>
      <c r="C64" s="97">
        <v>35</v>
      </c>
      <c r="D64" s="107">
        <v>76</v>
      </c>
      <c r="E64" s="108"/>
      <c r="F64" s="98"/>
      <c r="G64" s="98"/>
      <c r="H64" s="98">
        <v>0.31395840670000003</v>
      </c>
      <c r="I64" s="100">
        <v>46.052631579</v>
      </c>
      <c r="J64" s="98">
        <v>33.065502788000003</v>
      </c>
      <c r="K64" s="98">
        <v>64.140711512999999</v>
      </c>
      <c r="L64" s="98">
        <v>0.84332447690000001</v>
      </c>
      <c r="M64" s="98">
        <v>0.60526872720000002</v>
      </c>
      <c r="N64" s="98">
        <v>1.1750089528000001</v>
      </c>
      <c r="O64" s="107">
        <v>42</v>
      </c>
      <c r="P64" s="107">
        <v>90</v>
      </c>
      <c r="Q64" s="108"/>
      <c r="R64" s="98"/>
      <c r="S64" s="98"/>
      <c r="T64" s="98">
        <v>0.37163815020000002</v>
      </c>
      <c r="U64" s="100">
        <v>46.666666667000001</v>
      </c>
      <c r="V64" s="98">
        <v>34.487644357000001</v>
      </c>
      <c r="W64" s="98">
        <v>63.146608542000003</v>
      </c>
      <c r="X64" s="98">
        <v>0.87106353150000004</v>
      </c>
      <c r="Y64" s="98">
        <v>0.64347390439999996</v>
      </c>
      <c r="Z64" s="98">
        <v>1.1791491010999999</v>
      </c>
      <c r="AA64" s="107">
        <v>52</v>
      </c>
      <c r="AB64" s="107">
        <v>124</v>
      </c>
      <c r="AC64" s="108"/>
      <c r="AD64" s="98"/>
      <c r="AE64" s="98"/>
      <c r="AF64" s="98">
        <v>6.5055790000000002E-2</v>
      </c>
      <c r="AG64" s="100">
        <v>41.935483871000002</v>
      </c>
      <c r="AH64" s="98">
        <v>31.955178123</v>
      </c>
      <c r="AI64" s="98">
        <v>55.032858861000001</v>
      </c>
      <c r="AJ64" s="98">
        <v>0.77392608630000004</v>
      </c>
      <c r="AK64" s="98">
        <v>0.58946180950000004</v>
      </c>
      <c r="AL64" s="98">
        <v>1.0161160187</v>
      </c>
      <c r="AM64" s="98">
        <v>0.60636744379999996</v>
      </c>
      <c r="AN64" s="98">
        <v>0.89861751150000002</v>
      </c>
      <c r="AO64" s="98">
        <v>0.59838857020000003</v>
      </c>
      <c r="AP64" s="98">
        <v>1.3494800407</v>
      </c>
      <c r="AQ64" s="98">
        <v>0.95385013949999997</v>
      </c>
      <c r="AR64" s="98">
        <v>1.0133333333000001</v>
      </c>
      <c r="AS64" s="98">
        <v>0.64705143850000002</v>
      </c>
      <c r="AT64" s="98">
        <v>1.5869595264</v>
      </c>
      <c r="AU64" s="97" t="s">
        <v>22</v>
      </c>
      <c r="AV64" s="97" t="s">
        <v>22</v>
      </c>
      <c r="AW64" s="97" t="s">
        <v>22</v>
      </c>
      <c r="AX64" s="97" t="s">
        <v>22</v>
      </c>
      <c r="AY64" s="97" t="s">
        <v>22</v>
      </c>
      <c r="AZ64" s="97" t="s">
        <v>22</v>
      </c>
      <c r="BA64" s="97" t="s">
        <v>22</v>
      </c>
      <c r="BB64" s="97" t="s">
        <v>22</v>
      </c>
      <c r="BC64" s="109" t="s">
        <v>22</v>
      </c>
      <c r="BD64" s="110">
        <v>35</v>
      </c>
      <c r="BE64" s="110">
        <v>42</v>
      </c>
      <c r="BF64" s="110">
        <v>52</v>
      </c>
    </row>
    <row r="65" spans="1:93" x14ac:dyDescent="0.3">
      <c r="A65" s="9"/>
      <c r="B65" t="s">
        <v>86</v>
      </c>
      <c r="C65" s="97">
        <v>172</v>
      </c>
      <c r="D65" s="107">
        <v>265</v>
      </c>
      <c r="E65" s="108"/>
      <c r="F65" s="98"/>
      <c r="G65" s="98"/>
      <c r="H65" s="98">
        <v>2.4277029799999999E-2</v>
      </c>
      <c r="I65" s="100">
        <v>64.905660377000004</v>
      </c>
      <c r="J65" s="98">
        <v>55.895785515999997</v>
      </c>
      <c r="K65" s="98">
        <v>75.367842318000001</v>
      </c>
      <c r="L65" s="98">
        <v>1.1885646967000001</v>
      </c>
      <c r="M65" s="98">
        <v>1.0227032033000001</v>
      </c>
      <c r="N65" s="98">
        <v>1.3813255242</v>
      </c>
      <c r="O65" s="107">
        <v>135</v>
      </c>
      <c r="P65" s="107">
        <v>232</v>
      </c>
      <c r="Q65" s="108"/>
      <c r="R65" s="98"/>
      <c r="S65" s="98"/>
      <c r="T65" s="98">
        <v>0.33904554349999999</v>
      </c>
      <c r="U65" s="100">
        <v>58.189655172000002</v>
      </c>
      <c r="V65" s="98">
        <v>49.157073419</v>
      </c>
      <c r="W65" s="98">
        <v>68.881968220999994</v>
      </c>
      <c r="X65" s="98">
        <v>1.0861475684999999</v>
      </c>
      <c r="Y65" s="98">
        <v>0.91688450590000004</v>
      </c>
      <c r="Z65" s="98">
        <v>1.2866577339</v>
      </c>
      <c r="AA65" s="107">
        <v>162</v>
      </c>
      <c r="AB65" s="107">
        <v>258</v>
      </c>
      <c r="AC65" s="108"/>
      <c r="AD65" s="98"/>
      <c r="AE65" s="98"/>
      <c r="AF65" s="98">
        <v>6.2035512399999999E-2</v>
      </c>
      <c r="AG65" s="100">
        <v>62.790697674</v>
      </c>
      <c r="AH65" s="98">
        <v>53.829283523000001</v>
      </c>
      <c r="AI65" s="98">
        <v>73.243993908999997</v>
      </c>
      <c r="AJ65" s="98">
        <v>1.1588124046999999</v>
      </c>
      <c r="AK65" s="98">
        <v>0.99260868930000001</v>
      </c>
      <c r="AL65" s="98">
        <v>1.3528454908000001</v>
      </c>
      <c r="AM65" s="98">
        <v>0.51374280849999998</v>
      </c>
      <c r="AN65" s="98">
        <v>1.0790697674</v>
      </c>
      <c r="AO65" s="98">
        <v>0.85872742869999996</v>
      </c>
      <c r="AP65" s="98">
        <v>1.3559501235</v>
      </c>
      <c r="AQ65" s="98">
        <v>0.34214638549999998</v>
      </c>
      <c r="AR65" s="98">
        <v>0.89652666400000003</v>
      </c>
      <c r="AS65" s="98">
        <v>0.71562994000000002</v>
      </c>
      <c r="AT65" s="98">
        <v>1.1231504081999999</v>
      </c>
      <c r="AU65" s="97" t="s">
        <v>22</v>
      </c>
      <c r="AV65" s="97" t="s">
        <v>22</v>
      </c>
      <c r="AW65" s="97" t="s">
        <v>22</v>
      </c>
      <c r="AX65" s="97" t="s">
        <v>22</v>
      </c>
      <c r="AY65" s="97" t="s">
        <v>22</v>
      </c>
      <c r="AZ65" s="97" t="s">
        <v>22</v>
      </c>
      <c r="BA65" s="97" t="s">
        <v>22</v>
      </c>
      <c r="BB65" s="97" t="s">
        <v>22</v>
      </c>
      <c r="BC65" s="109" t="s">
        <v>22</v>
      </c>
      <c r="BD65" s="110">
        <v>172</v>
      </c>
      <c r="BE65" s="110">
        <v>135</v>
      </c>
      <c r="BF65" s="110">
        <v>162</v>
      </c>
    </row>
    <row r="66" spans="1:93" x14ac:dyDescent="0.3">
      <c r="A66" s="9"/>
      <c r="B66" t="s">
        <v>85</v>
      </c>
      <c r="C66" s="97">
        <v>60</v>
      </c>
      <c r="D66" s="107">
        <v>139</v>
      </c>
      <c r="E66" s="108"/>
      <c r="F66" s="98"/>
      <c r="G66" s="98"/>
      <c r="H66" s="98">
        <v>6.9090647099999999E-2</v>
      </c>
      <c r="I66" s="100">
        <v>43.165467626000002</v>
      </c>
      <c r="J66" s="98">
        <v>33.515584939</v>
      </c>
      <c r="K66" s="98">
        <v>55.593766266000003</v>
      </c>
      <c r="L66" s="98">
        <v>0.79045418599999995</v>
      </c>
      <c r="M66" s="98">
        <v>0.61343464260000002</v>
      </c>
      <c r="N66" s="98">
        <v>1.0185564633999999</v>
      </c>
      <c r="O66" s="107">
        <v>53</v>
      </c>
      <c r="P66" s="107">
        <v>145</v>
      </c>
      <c r="Q66" s="108"/>
      <c r="R66" s="98"/>
      <c r="S66" s="98"/>
      <c r="T66" s="98">
        <v>5.4559379999999996E-3</v>
      </c>
      <c r="U66" s="100">
        <v>36.551724137999997</v>
      </c>
      <c r="V66" s="98">
        <v>27.924560293999999</v>
      </c>
      <c r="W66" s="98">
        <v>47.844210379000003</v>
      </c>
      <c r="X66" s="98">
        <v>0.68226158380000002</v>
      </c>
      <c r="Y66" s="98">
        <v>0.52099327910000004</v>
      </c>
      <c r="Z66" s="98">
        <v>0.89344889350000001</v>
      </c>
      <c r="AA66" s="107">
        <v>63</v>
      </c>
      <c r="AB66" s="107">
        <v>131</v>
      </c>
      <c r="AC66" s="108"/>
      <c r="AD66" s="98"/>
      <c r="AE66" s="98"/>
      <c r="AF66" s="98">
        <v>0.34467366560000001</v>
      </c>
      <c r="AG66" s="100">
        <v>48.091603053</v>
      </c>
      <c r="AH66" s="98">
        <v>37.568853308999998</v>
      </c>
      <c r="AI66" s="98">
        <v>61.561694875999997</v>
      </c>
      <c r="AJ66" s="98">
        <v>0.88753825399999997</v>
      </c>
      <c r="AK66" s="98">
        <v>0.69298195939999996</v>
      </c>
      <c r="AL66" s="98">
        <v>1.1367166801999999</v>
      </c>
      <c r="AM66" s="98">
        <v>0.14100015530000001</v>
      </c>
      <c r="AN66" s="98">
        <v>1.3157136683999999</v>
      </c>
      <c r="AO66" s="98">
        <v>0.91307530459999997</v>
      </c>
      <c r="AP66" s="98">
        <v>1.8959032716999999</v>
      </c>
      <c r="AQ66" s="98">
        <v>0.37763344250000003</v>
      </c>
      <c r="AR66" s="98">
        <v>0.84678160920000001</v>
      </c>
      <c r="AS66" s="98">
        <v>0.58521391010000001</v>
      </c>
      <c r="AT66" s="98">
        <v>1.2252598261000001</v>
      </c>
      <c r="AU66" s="97" t="s">
        <v>22</v>
      </c>
      <c r="AV66" s="97" t="s">
        <v>22</v>
      </c>
      <c r="AW66" s="97" t="s">
        <v>22</v>
      </c>
      <c r="AX66" s="97" t="s">
        <v>22</v>
      </c>
      <c r="AY66" s="97" t="s">
        <v>22</v>
      </c>
      <c r="AZ66" s="97" t="s">
        <v>22</v>
      </c>
      <c r="BA66" s="97" t="s">
        <v>22</v>
      </c>
      <c r="BB66" s="97" t="s">
        <v>22</v>
      </c>
      <c r="BC66" s="109" t="s">
        <v>22</v>
      </c>
      <c r="BD66" s="110">
        <v>60</v>
      </c>
      <c r="BE66" s="110">
        <v>53</v>
      </c>
      <c r="BF66" s="110">
        <v>63</v>
      </c>
      <c r="BQ66" s="46"/>
      <c r="CC66" s="4"/>
      <c r="CO66" s="4"/>
    </row>
    <row r="67" spans="1:93" x14ac:dyDescent="0.3">
      <c r="A67" s="9"/>
      <c r="B67" t="s">
        <v>125</v>
      </c>
      <c r="C67" s="97">
        <v>104</v>
      </c>
      <c r="D67" s="107">
        <v>179</v>
      </c>
      <c r="E67" s="108"/>
      <c r="F67" s="98"/>
      <c r="G67" s="98"/>
      <c r="H67" s="98">
        <v>0.52871258629999995</v>
      </c>
      <c r="I67" s="100">
        <v>58.100558659000001</v>
      </c>
      <c r="J67" s="98">
        <v>47.941666877000003</v>
      </c>
      <c r="K67" s="98">
        <v>70.412130751000007</v>
      </c>
      <c r="L67" s="98">
        <v>1.0639483904</v>
      </c>
      <c r="M67" s="98">
        <v>0.87733525970000004</v>
      </c>
      <c r="N67" s="98">
        <v>1.2902549678999999</v>
      </c>
      <c r="O67" s="107">
        <v>57</v>
      </c>
      <c r="P67" s="107">
        <v>141</v>
      </c>
      <c r="Q67" s="108"/>
      <c r="R67" s="98"/>
      <c r="S67" s="98"/>
      <c r="T67" s="98">
        <v>3.3816740300000002E-2</v>
      </c>
      <c r="U67" s="100">
        <v>40.425531915000001</v>
      </c>
      <c r="V67" s="98">
        <v>31.182529679999998</v>
      </c>
      <c r="W67" s="98">
        <v>52.408308349999999</v>
      </c>
      <c r="X67" s="98">
        <v>0.75456871270000003</v>
      </c>
      <c r="Y67" s="98">
        <v>0.58176799560000003</v>
      </c>
      <c r="Z67" s="98">
        <v>0.9786958831</v>
      </c>
      <c r="AA67" s="107">
        <v>62</v>
      </c>
      <c r="AB67" s="107">
        <v>159</v>
      </c>
      <c r="AC67" s="108"/>
      <c r="AD67" s="98"/>
      <c r="AE67" s="98"/>
      <c r="AF67" s="98">
        <v>9.7287637000000003E-3</v>
      </c>
      <c r="AG67" s="100">
        <v>38.993710692000001</v>
      </c>
      <c r="AH67" s="98">
        <v>30.401279424999998</v>
      </c>
      <c r="AI67" s="98">
        <v>50.014654063999998</v>
      </c>
      <c r="AJ67" s="98">
        <v>0.71963519009999999</v>
      </c>
      <c r="AK67" s="98">
        <v>0.56077369079999995</v>
      </c>
      <c r="AL67" s="98">
        <v>0.92350054100000001</v>
      </c>
      <c r="AM67" s="98">
        <v>0.84420560730000005</v>
      </c>
      <c r="AN67" s="98">
        <v>0.96458126450000004</v>
      </c>
      <c r="AO67" s="98">
        <v>0.67319650119999996</v>
      </c>
      <c r="AP67" s="98">
        <v>1.3820883116</v>
      </c>
      <c r="AQ67" s="98">
        <v>2.7741371599999998E-2</v>
      </c>
      <c r="AR67" s="98">
        <v>0.69578559740000001</v>
      </c>
      <c r="AS67" s="98">
        <v>0.50372892889999998</v>
      </c>
      <c r="AT67" s="98">
        <v>0.96106768899999995</v>
      </c>
      <c r="AU67" s="97" t="s">
        <v>22</v>
      </c>
      <c r="AV67" s="97" t="s">
        <v>22</v>
      </c>
      <c r="AW67" s="97" t="s">
        <v>22</v>
      </c>
      <c r="AX67" s="97" t="s">
        <v>22</v>
      </c>
      <c r="AY67" s="97" t="s">
        <v>22</v>
      </c>
      <c r="AZ67" s="97" t="s">
        <v>22</v>
      </c>
      <c r="BA67" s="97" t="s">
        <v>22</v>
      </c>
      <c r="BB67" s="97" t="s">
        <v>22</v>
      </c>
      <c r="BC67" s="109" t="s">
        <v>22</v>
      </c>
      <c r="BD67" s="110">
        <v>104</v>
      </c>
      <c r="BE67" s="110">
        <v>57</v>
      </c>
      <c r="BF67" s="110">
        <v>62</v>
      </c>
      <c r="BQ67" s="46"/>
    </row>
    <row r="68" spans="1:93" x14ac:dyDescent="0.3">
      <c r="A68" s="9"/>
      <c r="B68" t="s">
        <v>88</v>
      </c>
      <c r="C68" s="97">
        <v>249</v>
      </c>
      <c r="D68" s="107">
        <v>389</v>
      </c>
      <c r="E68" s="108"/>
      <c r="F68" s="98"/>
      <c r="G68" s="98"/>
      <c r="H68" s="98">
        <v>1.29108438E-2</v>
      </c>
      <c r="I68" s="100">
        <v>64.010282775999997</v>
      </c>
      <c r="J68" s="98">
        <v>56.533651810999999</v>
      </c>
      <c r="K68" s="98">
        <v>72.475705528999995</v>
      </c>
      <c r="L68" s="98">
        <v>1.1721683731999999</v>
      </c>
      <c r="M68" s="98">
        <v>1.0341964292000001</v>
      </c>
      <c r="N68" s="98">
        <v>1.3285471274</v>
      </c>
      <c r="O68" s="107">
        <v>247</v>
      </c>
      <c r="P68" s="107">
        <v>412</v>
      </c>
      <c r="Q68" s="108"/>
      <c r="R68" s="98"/>
      <c r="S68" s="98"/>
      <c r="T68" s="98">
        <v>7.94693697E-2</v>
      </c>
      <c r="U68" s="100">
        <v>59.951456311000001</v>
      </c>
      <c r="V68" s="98">
        <v>52.922345047999997</v>
      </c>
      <c r="W68" s="98">
        <v>67.914169534999999</v>
      </c>
      <c r="X68" s="98">
        <v>1.1190327269</v>
      </c>
      <c r="Y68" s="98">
        <v>0.98686458489999995</v>
      </c>
      <c r="Z68" s="98">
        <v>1.2689017955999999</v>
      </c>
      <c r="AA68" s="107">
        <v>241</v>
      </c>
      <c r="AB68" s="107">
        <v>387</v>
      </c>
      <c r="AC68" s="108"/>
      <c r="AD68" s="98"/>
      <c r="AE68" s="98"/>
      <c r="AF68" s="98">
        <v>3.2126162600000001E-2</v>
      </c>
      <c r="AG68" s="100">
        <v>62.273901809000002</v>
      </c>
      <c r="AH68" s="98">
        <v>54.887742150000001</v>
      </c>
      <c r="AI68" s="98">
        <v>70.654005694999995</v>
      </c>
      <c r="AJ68" s="98">
        <v>1.1492748541</v>
      </c>
      <c r="AK68" s="98">
        <v>1.0119444613999999</v>
      </c>
      <c r="AL68" s="98">
        <v>1.3052422742000001</v>
      </c>
      <c r="AM68" s="98">
        <v>0.67465194780000004</v>
      </c>
      <c r="AN68" s="98">
        <v>1.0387387669999999</v>
      </c>
      <c r="AO68" s="98">
        <v>0.86983393740000003</v>
      </c>
      <c r="AP68" s="98">
        <v>1.2404416288</v>
      </c>
      <c r="AQ68" s="98">
        <v>0.46571630159999999</v>
      </c>
      <c r="AR68" s="98">
        <v>0.93659102429999996</v>
      </c>
      <c r="AS68" s="98">
        <v>0.78543312779999996</v>
      </c>
      <c r="AT68" s="98">
        <v>1.1168395064000001</v>
      </c>
      <c r="AU68" s="97" t="s">
        <v>22</v>
      </c>
      <c r="AV68" s="97" t="s">
        <v>22</v>
      </c>
      <c r="AW68" s="97" t="s">
        <v>22</v>
      </c>
      <c r="AX68" s="97" t="s">
        <v>22</v>
      </c>
      <c r="AY68" s="97" t="s">
        <v>22</v>
      </c>
      <c r="AZ68" s="97" t="s">
        <v>22</v>
      </c>
      <c r="BA68" s="97" t="s">
        <v>22</v>
      </c>
      <c r="BB68" s="97" t="s">
        <v>22</v>
      </c>
      <c r="BC68" s="109" t="s">
        <v>22</v>
      </c>
      <c r="BD68" s="110">
        <v>249</v>
      </c>
      <c r="BE68" s="110">
        <v>247</v>
      </c>
      <c r="BF68" s="110">
        <v>241</v>
      </c>
    </row>
    <row r="69" spans="1:93" s="3" customFormat="1" x14ac:dyDescent="0.3">
      <c r="A69" s="9"/>
      <c r="B69" s="3" t="s">
        <v>176</v>
      </c>
      <c r="C69" s="103">
        <v>83</v>
      </c>
      <c r="D69" s="104">
        <v>195</v>
      </c>
      <c r="E69" s="99"/>
      <c r="F69" s="105"/>
      <c r="G69" s="105"/>
      <c r="H69" s="105">
        <v>2.3581495099999999E-2</v>
      </c>
      <c r="I69" s="106">
        <v>42.564102564000002</v>
      </c>
      <c r="J69" s="105">
        <v>34.325112832999999</v>
      </c>
      <c r="K69" s="105">
        <v>52.780680894</v>
      </c>
      <c r="L69" s="105">
        <v>0.77944187549999999</v>
      </c>
      <c r="M69" s="105">
        <v>0.62819580450000001</v>
      </c>
      <c r="N69" s="105">
        <v>0.96710234760000002</v>
      </c>
      <c r="O69" s="104">
        <v>79</v>
      </c>
      <c r="P69" s="104">
        <v>195</v>
      </c>
      <c r="Q69" s="99"/>
      <c r="R69" s="105"/>
      <c r="S69" s="105"/>
      <c r="T69" s="105">
        <v>1.3227101600000001E-2</v>
      </c>
      <c r="U69" s="106">
        <v>40.512820513000001</v>
      </c>
      <c r="V69" s="105">
        <v>32.495619751</v>
      </c>
      <c r="W69" s="105">
        <v>50.507995800000003</v>
      </c>
      <c r="X69" s="105">
        <v>0.75619801090000005</v>
      </c>
      <c r="Y69" s="105">
        <v>0.60621562490000003</v>
      </c>
      <c r="Z69" s="105">
        <v>0.94328718710000004</v>
      </c>
      <c r="AA69" s="104">
        <v>28</v>
      </c>
      <c r="AB69" s="104">
        <v>84</v>
      </c>
      <c r="AC69" s="99"/>
      <c r="AD69" s="105"/>
      <c r="AE69" s="105"/>
      <c r="AF69" s="105">
        <v>1.0213671299999999E-2</v>
      </c>
      <c r="AG69" s="106">
        <v>33.333333332999999</v>
      </c>
      <c r="AH69" s="105">
        <v>23.015307086</v>
      </c>
      <c r="AI69" s="105">
        <v>48.277049136999999</v>
      </c>
      <c r="AJ69" s="105">
        <v>0.61517201730000004</v>
      </c>
      <c r="AK69" s="105">
        <v>0.42460518110000001</v>
      </c>
      <c r="AL69" s="105">
        <v>0.8912670587</v>
      </c>
      <c r="AM69" s="105">
        <v>0.37513765180000003</v>
      </c>
      <c r="AN69" s="105">
        <v>0.82278481010000004</v>
      </c>
      <c r="AO69" s="105">
        <v>0.53465681539999999</v>
      </c>
      <c r="AP69" s="105">
        <v>1.2661857556</v>
      </c>
      <c r="AQ69" s="105">
        <v>0.75334048350000005</v>
      </c>
      <c r="AR69" s="105">
        <v>0.95180722890000002</v>
      </c>
      <c r="AS69" s="105">
        <v>0.69944696409999996</v>
      </c>
      <c r="AT69" s="105">
        <v>1.2952190052000001</v>
      </c>
      <c r="AU69" s="103" t="s">
        <v>22</v>
      </c>
      <c r="AV69" s="103" t="s">
        <v>22</v>
      </c>
      <c r="AW69" s="103" t="s">
        <v>22</v>
      </c>
      <c r="AX69" s="103" t="s">
        <v>22</v>
      </c>
      <c r="AY69" s="103" t="s">
        <v>22</v>
      </c>
      <c r="AZ69" s="103" t="s">
        <v>22</v>
      </c>
      <c r="BA69" s="103" t="s">
        <v>22</v>
      </c>
      <c r="BB69" s="103" t="s">
        <v>22</v>
      </c>
      <c r="BC69" s="101" t="s">
        <v>22</v>
      </c>
      <c r="BD69" s="102">
        <v>83</v>
      </c>
      <c r="BE69" s="102">
        <v>79</v>
      </c>
      <c r="BF69" s="102">
        <v>28</v>
      </c>
      <c r="BG69" s="37"/>
      <c r="BH69" s="37"/>
      <c r="BI69" s="37"/>
      <c r="BJ69" s="37"/>
      <c r="BK69" s="37"/>
      <c r="BL69" s="37"/>
      <c r="BM69" s="37"/>
      <c r="BN69" s="37"/>
      <c r="BO69" s="37"/>
      <c r="BP69" s="37"/>
      <c r="BQ69" s="37"/>
      <c r="BR69" s="37"/>
      <c r="BS69" s="37"/>
      <c r="BT69" s="37"/>
      <c r="BU69" s="37"/>
      <c r="BV69" s="37"/>
      <c r="BW69" s="37"/>
    </row>
    <row r="70" spans="1:93" x14ac:dyDescent="0.3">
      <c r="A70" s="9"/>
      <c r="B70" t="s">
        <v>175</v>
      </c>
      <c r="C70" s="97">
        <v>11</v>
      </c>
      <c r="D70" s="107">
        <v>32</v>
      </c>
      <c r="E70" s="108"/>
      <c r="F70" s="98"/>
      <c r="G70" s="98"/>
      <c r="H70" s="98">
        <v>0.1248898349</v>
      </c>
      <c r="I70" s="100">
        <v>34.375</v>
      </c>
      <c r="J70" s="98">
        <v>19.036880558</v>
      </c>
      <c r="K70" s="98">
        <v>62.071126696</v>
      </c>
      <c r="L70" s="98">
        <v>0.62948148459999997</v>
      </c>
      <c r="M70" s="98">
        <v>0.34853170880000001</v>
      </c>
      <c r="N70" s="98">
        <v>1.1369035567000001</v>
      </c>
      <c r="O70" s="107">
        <v>20</v>
      </c>
      <c r="P70" s="107">
        <v>69</v>
      </c>
      <c r="Q70" s="108"/>
      <c r="R70" s="98"/>
      <c r="S70" s="98"/>
      <c r="T70" s="98">
        <v>6.0442635E-3</v>
      </c>
      <c r="U70" s="100">
        <v>28.985507246000001</v>
      </c>
      <c r="V70" s="98">
        <v>18.700208708000002</v>
      </c>
      <c r="W70" s="98">
        <v>44.927821043999998</v>
      </c>
      <c r="X70" s="98">
        <v>0.54103324939999997</v>
      </c>
      <c r="Y70" s="98">
        <v>0.34895406089999997</v>
      </c>
      <c r="Z70" s="98">
        <v>0.83884101010000001</v>
      </c>
      <c r="AA70" s="107">
        <v>14</v>
      </c>
      <c r="AB70" s="107">
        <v>32</v>
      </c>
      <c r="AC70" s="108"/>
      <c r="AD70" s="98"/>
      <c r="AE70" s="98"/>
      <c r="AF70" s="98">
        <v>0.42368612420000001</v>
      </c>
      <c r="AG70" s="100">
        <v>43.75</v>
      </c>
      <c r="AH70" s="98">
        <v>25.911041852</v>
      </c>
      <c r="AI70" s="98">
        <v>73.870534073000002</v>
      </c>
      <c r="AJ70" s="98">
        <v>0.80741327279999997</v>
      </c>
      <c r="AK70" s="98">
        <v>0.47807617270000002</v>
      </c>
      <c r="AL70" s="98">
        <v>1.3636241049</v>
      </c>
      <c r="AM70" s="98">
        <v>0.2374234683</v>
      </c>
      <c r="AN70" s="98">
        <v>1.5093749999999999</v>
      </c>
      <c r="AO70" s="98">
        <v>0.76239902660000003</v>
      </c>
      <c r="AP70" s="98">
        <v>2.9882158961999998</v>
      </c>
      <c r="AQ70" s="98">
        <v>0.64961463279999998</v>
      </c>
      <c r="AR70" s="98">
        <v>0.84321475629999998</v>
      </c>
      <c r="AS70" s="98">
        <v>0.4040316222</v>
      </c>
      <c r="AT70" s="98">
        <v>1.7597907839</v>
      </c>
      <c r="AU70" s="97" t="s">
        <v>22</v>
      </c>
      <c r="AV70" s="97" t="s">
        <v>22</v>
      </c>
      <c r="AW70" s="97" t="s">
        <v>22</v>
      </c>
      <c r="AX70" s="97" t="s">
        <v>22</v>
      </c>
      <c r="AY70" s="97" t="s">
        <v>22</v>
      </c>
      <c r="AZ70" s="97" t="s">
        <v>22</v>
      </c>
      <c r="BA70" s="97" t="s">
        <v>22</v>
      </c>
      <c r="BB70" s="97" t="s">
        <v>22</v>
      </c>
      <c r="BC70" s="109" t="s">
        <v>22</v>
      </c>
      <c r="BD70" s="110">
        <v>11</v>
      </c>
      <c r="BE70" s="110">
        <v>20</v>
      </c>
      <c r="BF70" s="110">
        <v>14</v>
      </c>
    </row>
    <row r="71" spans="1:93" x14ac:dyDescent="0.3">
      <c r="A71" s="9"/>
      <c r="B71" t="s">
        <v>177</v>
      </c>
      <c r="C71" s="97">
        <v>125</v>
      </c>
      <c r="D71" s="107">
        <v>298</v>
      </c>
      <c r="E71" s="108"/>
      <c r="F71" s="98"/>
      <c r="G71" s="98"/>
      <c r="H71" s="98">
        <v>3.3120914000000002E-3</v>
      </c>
      <c r="I71" s="100">
        <v>41.946308725000002</v>
      </c>
      <c r="J71" s="98">
        <v>35.201402608999999</v>
      </c>
      <c r="K71" s="98">
        <v>49.983599664000003</v>
      </c>
      <c r="L71" s="98">
        <v>0.76812871819999995</v>
      </c>
      <c r="M71" s="98">
        <v>0.64414673550000001</v>
      </c>
      <c r="N71" s="98">
        <v>0.91597410219999997</v>
      </c>
      <c r="O71" s="107">
        <v>101</v>
      </c>
      <c r="P71" s="107">
        <v>354</v>
      </c>
      <c r="Q71" s="108"/>
      <c r="R71" s="98"/>
      <c r="S71" s="98"/>
      <c r="T71" s="98">
        <v>2.7560639999999998E-10</v>
      </c>
      <c r="U71" s="100">
        <v>28.531073446000001</v>
      </c>
      <c r="V71" s="98">
        <v>23.475799548000001</v>
      </c>
      <c r="W71" s="98">
        <v>34.674948997000001</v>
      </c>
      <c r="X71" s="98">
        <v>0.53255094839999995</v>
      </c>
      <c r="Y71" s="98">
        <v>0.43791651469999998</v>
      </c>
      <c r="Z71" s="98">
        <v>0.64763602919999996</v>
      </c>
      <c r="AA71" s="107">
        <v>100</v>
      </c>
      <c r="AB71" s="107">
        <v>298</v>
      </c>
      <c r="AC71" s="108"/>
      <c r="AD71" s="98"/>
      <c r="AE71" s="98"/>
      <c r="AF71" s="98">
        <v>1.7896702000000001E-6</v>
      </c>
      <c r="AG71" s="100">
        <v>33.557046980000003</v>
      </c>
      <c r="AH71" s="98">
        <v>27.584402523000001</v>
      </c>
      <c r="AI71" s="98">
        <v>40.822903488999998</v>
      </c>
      <c r="AJ71" s="98">
        <v>0.61930068859999998</v>
      </c>
      <c r="AK71" s="98">
        <v>0.50874431789999996</v>
      </c>
      <c r="AL71" s="98">
        <v>0.75388231260000005</v>
      </c>
      <c r="AM71" s="98">
        <v>0.25008082380000002</v>
      </c>
      <c r="AN71" s="98">
        <v>1.1761578842</v>
      </c>
      <c r="AO71" s="98">
        <v>0.89204319129999998</v>
      </c>
      <c r="AP71" s="98">
        <v>1.5507627682</v>
      </c>
      <c r="AQ71" s="98">
        <v>3.9703220000000001E-3</v>
      </c>
      <c r="AR71" s="98">
        <v>0.68018079099999995</v>
      </c>
      <c r="AS71" s="98">
        <v>0.52328490670000005</v>
      </c>
      <c r="AT71" s="98">
        <v>0.88411857949999995</v>
      </c>
      <c r="AU71" s="97">
        <v>1</v>
      </c>
      <c r="AV71" s="97">
        <v>2</v>
      </c>
      <c r="AW71" s="97">
        <v>3</v>
      </c>
      <c r="AX71" s="97" t="s">
        <v>216</v>
      </c>
      <c r="AY71" s="97" t="s">
        <v>22</v>
      </c>
      <c r="AZ71" s="97" t="s">
        <v>22</v>
      </c>
      <c r="BA71" s="97" t="s">
        <v>22</v>
      </c>
      <c r="BB71" s="97" t="s">
        <v>22</v>
      </c>
      <c r="BC71" s="109" t="s">
        <v>418</v>
      </c>
      <c r="BD71" s="110">
        <v>125</v>
      </c>
      <c r="BE71" s="110">
        <v>101</v>
      </c>
      <c r="BF71" s="110">
        <v>100</v>
      </c>
    </row>
    <row r="72" spans="1:93" x14ac:dyDescent="0.3">
      <c r="A72" s="9"/>
      <c r="B72" t="s">
        <v>178</v>
      </c>
      <c r="C72" s="97">
        <v>60</v>
      </c>
      <c r="D72" s="107">
        <v>157</v>
      </c>
      <c r="E72" s="108"/>
      <c r="F72" s="98"/>
      <c r="G72" s="98"/>
      <c r="H72" s="98">
        <v>5.7944227000000003E-3</v>
      </c>
      <c r="I72" s="100">
        <v>38.216560510000001</v>
      </c>
      <c r="J72" s="98">
        <v>29.673033798999999</v>
      </c>
      <c r="K72" s="98">
        <v>49.219958669</v>
      </c>
      <c r="L72" s="98">
        <v>0.69982886529999999</v>
      </c>
      <c r="M72" s="98">
        <v>0.54310455619999998</v>
      </c>
      <c r="N72" s="98">
        <v>0.90177928929999995</v>
      </c>
      <c r="O72" s="107">
        <v>76</v>
      </c>
      <c r="P72" s="107">
        <v>241</v>
      </c>
      <c r="Q72" s="108"/>
      <c r="R72" s="98"/>
      <c r="S72" s="98"/>
      <c r="T72" s="98">
        <v>4.0466629000000002E-6</v>
      </c>
      <c r="U72" s="100">
        <v>31.535269710000001</v>
      </c>
      <c r="V72" s="98">
        <v>25.185874581</v>
      </c>
      <c r="W72" s="98">
        <v>39.485356463000002</v>
      </c>
      <c r="X72" s="98">
        <v>0.58862621569999996</v>
      </c>
      <c r="Y72" s="98">
        <v>0.46985509679999998</v>
      </c>
      <c r="Z72" s="98">
        <v>0.7374205881</v>
      </c>
      <c r="AA72" s="107">
        <v>66</v>
      </c>
      <c r="AB72" s="107">
        <v>213</v>
      </c>
      <c r="AC72" s="108"/>
      <c r="AD72" s="98"/>
      <c r="AE72" s="98"/>
      <c r="AF72" s="98">
        <v>5.8859758000000004E-6</v>
      </c>
      <c r="AG72" s="100">
        <v>30.985915493</v>
      </c>
      <c r="AH72" s="98">
        <v>24.343816460999999</v>
      </c>
      <c r="AI72" s="98">
        <v>39.440280881</v>
      </c>
      <c r="AJ72" s="98">
        <v>0.57185004429999997</v>
      </c>
      <c r="AK72" s="98">
        <v>0.44903210980000002</v>
      </c>
      <c r="AL72" s="98">
        <v>0.72826077700000003</v>
      </c>
      <c r="AM72" s="98">
        <v>0.91681366139999998</v>
      </c>
      <c r="AN72" s="98">
        <v>0.98257968870000001</v>
      </c>
      <c r="AO72" s="98">
        <v>0.70656108529999995</v>
      </c>
      <c r="AP72" s="98">
        <v>1.3664251607</v>
      </c>
      <c r="AQ72" s="98">
        <v>0.26583379470000001</v>
      </c>
      <c r="AR72" s="98">
        <v>0.82517289069999999</v>
      </c>
      <c r="AS72" s="98">
        <v>0.58822603259999995</v>
      </c>
      <c r="AT72" s="98">
        <v>1.1575657346999999</v>
      </c>
      <c r="AU72" s="97" t="s">
        <v>22</v>
      </c>
      <c r="AV72" s="97">
        <v>2</v>
      </c>
      <c r="AW72" s="97">
        <v>3</v>
      </c>
      <c r="AX72" s="97" t="s">
        <v>22</v>
      </c>
      <c r="AY72" s="97" t="s">
        <v>22</v>
      </c>
      <c r="AZ72" s="97" t="s">
        <v>22</v>
      </c>
      <c r="BA72" s="97" t="s">
        <v>22</v>
      </c>
      <c r="BB72" s="97" t="s">
        <v>22</v>
      </c>
      <c r="BC72" s="109" t="s">
        <v>218</v>
      </c>
      <c r="BD72" s="110">
        <v>60</v>
      </c>
      <c r="BE72" s="110">
        <v>76</v>
      </c>
      <c r="BF72" s="110">
        <v>66</v>
      </c>
    </row>
    <row r="73" spans="1:93" x14ac:dyDescent="0.3">
      <c r="A73" s="9"/>
      <c r="B73" t="s">
        <v>180</v>
      </c>
      <c r="C73" s="97" t="s">
        <v>22</v>
      </c>
      <c r="D73" s="107" t="s">
        <v>22</v>
      </c>
      <c r="E73" s="108"/>
      <c r="F73" s="98"/>
      <c r="G73" s="98"/>
      <c r="H73" s="98" t="s">
        <v>22</v>
      </c>
      <c r="I73" s="100" t="s">
        <v>22</v>
      </c>
      <c r="J73" s="98" t="s">
        <v>22</v>
      </c>
      <c r="K73" s="98" t="s">
        <v>22</v>
      </c>
      <c r="L73" s="98" t="s">
        <v>22</v>
      </c>
      <c r="M73" s="98" t="s">
        <v>22</v>
      </c>
      <c r="N73" s="98" t="s">
        <v>22</v>
      </c>
      <c r="O73" s="107" t="s">
        <v>22</v>
      </c>
      <c r="P73" s="107" t="s">
        <v>22</v>
      </c>
      <c r="Q73" s="108"/>
      <c r="R73" s="98"/>
      <c r="S73" s="98"/>
      <c r="T73" s="98" t="s">
        <v>22</v>
      </c>
      <c r="U73" s="100" t="s">
        <v>22</v>
      </c>
      <c r="V73" s="98" t="s">
        <v>22</v>
      </c>
      <c r="W73" s="98" t="s">
        <v>22</v>
      </c>
      <c r="X73" s="98" t="s">
        <v>22</v>
      </c>
      <c r="Y73" s="98" t="s">
        <v>22</v>
      </c>
      <c r="Z73" s="98" t="s">
        <v>22</v>
      </c>
      <c r="AA73" s="107">
        <v>0</v>
      </c>
      <c r="AB73" s="107">
        <v>13</v>
      </c>
      <c r="AC73" s="108"/>
      <c r="AD73" s="98"/>
      <c r="AE73" s="98"/>
      <c r="AF73" s="98">
        <v>0.99143656589999996</v>
      </c>
      <c r="AG73" s="100">
        <v>8.6935745999999994E-6</v>
      </c>
      <c r="AH73" s="98">
        <v>0</v>
      </c>
      <c r="AI73" s="98" t="s">
        <v>22</v>
      </c>
      <c r="AJ73" s="98">
        <v>5.9023061000000001E-8</v>
      </c>
      <c r="AK73" s="98">
        <v>0</v>
      </c>
      <c r="AL73" s="98" t="s">
        <v>419</v>
      </c>
      <c r="AM73" s="98">
        <v>0.99225169179999995</v>
      </c>
      <c r="AN73" s="98">
        <v>2.8783686000000001E-7</v>
      </c>
      <c r="AO73" s="98" t="s">
        <v>22</v>
      </c>
      <c r="AP73" s="98" t="s">
        <v>22</v>
      </c>
      <c r="AQ73" s="98">
        <v>0.46825694309999999</v>
      </c>
      <c r="AR73" s="98">
        <v>0.44444444440000003</v>
      </c>
      <c r="AS73" s="98">
        <v>4.9675840800000003E-2</v>
      </c>
      <c r="AT73" s="98">
        <v>3.9763969946</v>
      </c>
      <c r="AU73" s="97" t="s">
        <v>22</v>
      </c>
      <c r="AV73" s="97" t="s">
        <v>22</v>
      </c>
      <c r="AW73" s="97" t="s">
        <v>22</v>
      </c>
      <c r="AX73" s="97" t="s">
        <v>22</v>
      </c>
      <c r="AY73" s="97" t="s">
        <v>22</v>
      </c>
      <c r="AZ73" s="97" t="s">
        <v>405</v>
      </c>
      <c r="BA73" s="97" t="s">
        <v>405</v>
      </c>
      <c r="BB73" s="97" t="s">
        <v>22</v>
      </c>
      <c r="BC73" s="109" t="s">
        <v>406</v>
      </c>
      <c r="BD73" s="110" t="s">
        <v>22</v>
      </c>
      <c r="BE73" s="110" t="s">
        <v>22</v>
      </c>
      <c r="BF73" s="110">
        <v>0</v>
      </c>
    </row>
    <row r="74" spans="1:93" x14ac:dyDescent="0.3">
      <c r="A74" s="9"/>
      <c r="B74" t="s">
        <v>179</v>
      </c>
      <c r="C74" s="97">
        <v>7</v>
      </c>
      <c r="D74" s="107">
        <v>19</v>
      </c>
      <c r="E74" s="108"/>
      <c r="F74" s="98"/>
      <c r="G74" s="98"/>
      <c r="H74" s="98">
        <v>0.29788222539999998</v>
      </c>
      <c r="I74" s="100">
        <v>36.842105263000001</v>
      </c>
      <c r="J74" s="98">
        <v>17.563881420000001</v>
      </c>
      <c r="K74" s="98">
        <v>77.280225697000006</v>
      </c>
      <c r="L74" s="98">
        <v>0.67465958150000005</v>
      </c>
      <c r="M74" s="98">
        <v>0.32157772899999998</v>
      </c>
      <c r="N74" s="98">
        <v>1.415413786</v>
      </c>
      <c r="O74" s="107" t="s">
        <v>22</v>
      </c>
      <c r="P74" s="107" t="s">
        <v>22</v>
      </c>
      <c r="Q74" s="108"/>
      <c r="R74" s="98"/>
      <c r="S74" s="98"/>
      <c r="T74" s="98" t="s">
        <v>22</v>
      </c>
      <c r="U74" s="100" t="s">
        <v>22</v>
      </c>
      <c r="V74" s="98" t="s">
        <v>22</v>
      </c>
      <c r="W74" s="98" t="s">
        <v>22</v>
      </c>
      <c r="X74" s="98" t="s">
        <v>22</v>
      </c>
      <c r="Y74" s="98" t="s">
        <v>22</v>
      </c>
      <c r="Z74" s="98" t="s">
        <v>22</v>
      </c>
      <c r="AA74" s="107" t="s">
        <v>22</v>
      </c>
      <c r="AB74" s="107" t="s">
        <v>22</v>
      </c>
      <c r="AC74" s="108"/>
      <c r="AD74" s="98"/>
      <c r="AE74" s="98"/>
      <c r="AF74" s="98" t="s">
        <v>22</v>
      </c>
      <c r="AG74" s="100" t="s">
        <v>22</v>
      </c>
      <c r="AH74" s="98" t="s">
        <v>22</v>
      </c>
      <c r="AI74" s="98" t="s">
        <v>22</v>
      </c>
      <c r="AJ74" s="98" t="s">
        <v>22</v>
      </c>
      <c r="AK74" s="98" t="s">
        <v>22</v>
      </c>
      <c r="AL74" s="98" t="s">
        <v>22</v>
      </c>
      <c r="AM74" s="98">
        <v>0.4245759288</v>
      </c>
      <c r="AN74" s="98">
        <v>2.2222222222000001</v>
      </c>
      <c r="AO74" s="98">
        <v>0.3130299869</v>
      </c>
      <c r="AP74" s="98">
        <v>15.775714187</v>
      </c>
      <c r="AQ74" s="98">
        <v>0.1038552549</v>
      </c>
      <c r="AR74" s="98">
        <v>0.27142857139999998</v>
      </c>
      <c r="AS74" s="98">
        <v>5.6386614000000002E-2</v>
      </c>
      <c r="AT74" s="98">
        <v>1.3065772909</v>
      </c>
      <c r="AU74" s="97" t="s">
        <v>22</v>
      </c>
      <c r="AV74" s="97" t="s">
        <v>22</v>
      </c>
      <c r="AW74" s="97" t="s">
        <v>22</v>
      </c>
      <c r="AX74" s="97" t="s">
        <v>22</v>
      </c>
      <c r="AY74" s="97" t="s">
        <v>22</v>
      </c>
      <c r="AZ74" s="97" t="s">
        <v>22</v>
      </c>
      <c r="BA74" s="97" t="s">
        <v>405</v>
      </c>
      <c r="BB74" s="97" t="s">
        <v>405</v>
      </c>
      <c r="BC74" s="109" t="s">
        <v>406</v>
      </c>
      <c r="BD74" s="110">
        <v>7</v>
      </c>
      <c r="BE74" s="110" t="s">
        <v>22</v>
      </c>
      <c r="BF74" s="110" t="s">
        <v>22</v>
      </c>
    </row>
    <row r="75" spans="1:93" x14ac:dyDescent="0.3">
      <c r="A75" s="9"/>
      <c r="B75" t="s">
        <v>181</v>
      </c>
      <c r="C75" s="97">
        <v>6</v>
      </c>
      <c r="D75" s="107">
        <v>22</v>
      </c>
      <c r="E75" s="108"/>
      <c r="F75" s="98"/>
      <c r="G75" s="98"/>
      <c r="H75" s="98">
        <v>8.9066077399999999E-2</v>
      </c>
      <c r="I75" s="100">
        <v>27.272727273000001</v>
      </c>
      <c r="J75" s="98">
        <v>12.252564423999999</v>
      </c>
      <c r="K75" s="98">
        <v>60.705794083000001</v>
      </c>
      <c r="L75" s="98">
        <v>0.49942332659999999</v>
      </c>
      <c r="M75" s="98">
        <v>0.2243355024</v>
      </c>
      <c r="N75" s="98">
        <v>1.1118331982</v>
      </c>
      <c r="O75" s="107" t="s">
        <v>22</v>
      </c>
      <c r="P75" s="107" t="s">
        <v>22</v>
      </c>
      <c r="Q75" s="108"/>
      <c r="R75" s="98"/>
      <c r="S75" s="98"/>
      <c r="T75" s="98" t="s">
        <v>22</v>
      </c>
      <c r="U75" s="100" t="s">
        <v>22</v>
      </c>
      <c r="V75" s="98" t="s">
        <v>22</v>
      </c>
      <c r="W75" s="98" t="s">
        <v>22</v>
      </c>
      <c r="X75" s="98" t="s">
        <v>22</v>
      </c>
      <c r="Y75" s="98" t="s">
        <v>22</v>
      </c>
      <c r="Z75" s="98" t="s">
        <v>22</v>
      </c>
      <c r="AA75" s="107">
        <v>7</v>
      </c>
      <c r="AB75" s="107">
        <v>20</v>
      </c>
      <c r="AC75" s="108"/>
      <c r="AD75" s="98"/>
      <c r="AE75" s="98"/>
      <c r="AF75" s="98">
        <v>0.24764347640000001</v>
      </c>
      <c r="AG75" s="100">
        <v>35</v>
      </c>
      <c r="AH75" s="98">
        <v>16.685687348999998</v>
      </c>
      <c r="AI75" s="98">
        <v>73.416214412000002</v>
      </c>
      <c r="AJ75" s="98">
        <v>0.64593061819999997</v>
      </c>
      <c r="AK75" s="98">
        <v>0.30788408969999997</v>
      </c>
      <c r="AL75" s="98">
        <v>1.3551410335</v>
      </c>
      <c r="AM75" s="98">
        <v>0.36573800690000002</v>
      </c>
      <c r="AN75" s="98">
        <v>1.8666666667</v>
      </c>
      <c r="AO75" s="98">
        <v>0.48270511770000002</v>
      </c>
      <c r="AP75" s="98">
        <v>7.2185777960999999</v>
      </c>
      <c r="AQ75" s="98">
        <v>0.59618365279999996</v>
      </c>
      <c r="AR75" s="98">
        <v>0.6875</v>
      </c>
      <c r="AS75" s="98">
        <v>0.17194213659999999</v>
      </c>
      <c r="AT75" s="98">
        <v>2.7489262336000002</v>
      </c>
      <c r="AU75" s="97" t="s">
        <v>22</v>
      </c>
      <c r="AV75" s="97" t="s">
        <v>22</v>
      </c>
      <c r="AW75" s="97" t="s">
        <v>22</v>
      </c>
      <c r="AX75" s="97" t="s">
        <v>22</v>
      </c>
      <c r="AY75" s="97" t="s">
        <v>22</v>
      </c>
      <c r="AZ75" s="97" t="s">
        <v>22</v>
      </c>
      <c r="BA75" s="97" t="s">
        <v>405</v>
      </c>
      <c r="BB75" s="97" t="s">
        <v>22</v>
      </c>
      <c r="BC75" s="109" t="s">
        <v>406</v>
      </c>
      <c r="BD75" s="110">
        <v>6</v>
      </c>
      <c r="BE75" s="110" t="s">
        <v>22</v>
      </c>
      <c r="BF75" s="110">
        <v>7</v>
      </c>
      <c r="BQ75" s="46"/>
      <c r="CC75" s="4"/>
      <c r="CO75" s="4"/>
    </row>
    <row r="76" spans="1:93" x14ac:dyDescent="0.3">
      <c r="A76" s="9"/>
      <c r="B76" t="s">
        <v>182</v>
      </c>
      <c r="C76" s="97">
        <v>28</v>
      </c>
      <c r="D76" s="107">
        <v>62</v>
      </c>
      <c r="E76" s="108"/>
      <c r="F76" s="98"/>
      <c r="G76" s="98"/>
      <c r="H76" s="98">
        <v>0.31529310919999998</v>
      </c>
      <c r="I76" s="100">
        <v>45.161290323000003</v>
      </c>
      <c r="J76" s="98">
        <v>31.182028956</v>
      </c>
      <c r="K76" s="98">
        <v>65.407614960000004</v>
      </c>
      <c r="L76" s="98">
        <v>0.82700206769999995</v>
      </c>
      <c r="M76" s="98">
        <v>0.57081464130000004</v>
      </c>
      <c r="N76" s="98">
        <v>1.198169021</v>
      </c>
      <c r="O76" s="107">
        <v>14</v>
      </c>
      <c r="P76" s="107">
        <v>45</v>
      </c>
      <c r="Q76" s="108"/>
      <c r="R76" s="98"/>
      <c r="S76" s="98"/>
      <c r="T76" s="98">
        <v>4.2082360100000001E-2</v>
      </c>
      <c r="U76" s="100">
        <v>31.111111111</v>
      </c>
      <c r="V76" s="98">
        <v>18.425629762</v>
      </c>
      <c r="W76" s="98">
        <v>52.530157563000003</v>
      </c>
      <c r="X76" s="98">
        <v>0.58070902099999999</v>
      </c>
      <c r="Y76" s="98">
        <v>0.34384596979999998</v>
      </c>
      <c r="Z76" s="98">
        <v>0.98073846050000002</v>
      </c>
      <c r="AA76" s="107">
        <v>8</v>
      </c>
      <c r="AB76" s="107">
        <v>33</v>
      </c>
      <c r="AC76" s="108"/>
      <c r="AD76" s="98"/>
      <c r="AE76" s="98"/>
      <c r="AF76" s="98">
        <v>2.2946716900000001E-2</v>
      </c>
      <c r="AG76" s="100">
        <v>24.242424241999998</v>
      </c>
      <c r="AH76" s="98">
        <v>12.123579242</v>
      </c>
      <c r="AI76" s="98">
        <v>48.475381851000002</v>
      </c>
      <c r="AJ76" s="98">
        <v>0.44739783080000001</v>
      </c>
      <c r="AK76" s="98">
        <v>0.2237014739</v>
      </c>
      <c r="AL76" s="98">
        <v>0.89478542770000002</v>
      </c>
      <c r="AM76" s="98">
        <v>0.57353048529999995</v>
      </c>
      <c r="AN76" s="98">
        <v>0.77922077919999999</v>
      </c>
      <c r="AO76" s="98">
        <v>0.32689310659999998</v>
      </c>
      <c r="AP76" s="98">
        <v>1.8574421135000001</v>
      </c>
      <c r="AQ76" s="98">
        <v>0.25489431369999999</v>
      </c>
      <c r="AR76" s="98">
        <v>0.6888888889</v>
      </c>
      <c r="AS76" s="98">
        <v>0.36268372929999998</v>
      </c>
      <c r="AT76" s="98">
        <v>1.3084896370000001</v>
      </c>
      <c r="AU76" s="97" t="s">
        <v>22</v>
      </c>
      <c r="AV76" s="97" t="s">
        <v>22</v>
      </c>
      <c r="AW76" s="97" t="s">
        <v>22</v>
      </c>
      <c r="AX76" s="97" t="s">
        <v>22</v>
      </c>
      <c r="AY76" s="97" t="s">
        <v>22</v>
      </c>
      <c r="AZ76" s="97" t="s">
        <v>22</v>
      </c>
      <c r="BA76" s="97" t="s">
        <v>22</v>
      </c>
      <c r="BB76" s="97" t="s">
        <v>22</v>
      </c>
      <c r="BC76" s="109" t="s">
        <v>22</v>
      </c>
      <c r="BD76" s="110">
        <v>28</v>
      </c>
      <c r="BE76" s="110">
        <v>14</v>
      </c>
      <c r="BF76" s="110">
        <v>8</v>
      </c>
      <c r="BQ76" s="46"/>
      <c r="CC76" s="4"/>
      <c r="CO76" s="4"/>
    </row>
    <row r="77" spans="1:93" x14ac:dyDescent="0.3">
      <c r="A77" s="9"/>
      <c r="B77" t="s">
        <v>185</v>
      </c>
      <c r="C77" s="97">
        <v>26</v>
      </c>
      <c r="D77" s="107">
        <v>84</v>
      </c>
      <c r="E77" s="108"/>
      <c r="F77" s="98"/>
      <c r="G77" s="98"/>
      <c r="H77" s="98">
        <v>3.8229503E-3</v>
      </c>
      <c r="I77" s="100">
        <v>30.952380951999999</v>
      </c>
      <c r="J77" s="98">
        <v>21.074617695000001</v>
      </c>
      <c r="K77" s="98">
        <v>45.459894005999999</v>
      </c>
      <c r="L77" s="98">
        <v>0.56680583890000003</v>
      </c>
      <c r="M77" s="98">
        <v>0.38579435870000001</v>
      </c>
      <c r="N77" s="98">
        <v>0.83274638879999996</v>
      </c>
      <c r="O77" s="107">
        <v>22</v>
      </c>
      <c r="P77" s="107">
        <v>81</v>
      </c>
      <c r="Q77" s="108"/>
      <c r="R77" s="98"/>
      <c r="S77" s="98"/>
      <c r="T77" s="98">
        <v>1.4525437E-3</v>
      </c>
      <c r="U77" s="100">
        <v>27.160493827</v>
      </c>
      <c r="V77" s="98">
        <v>17.883844423999999</v>
      </c>
      <c r="W77" s="98">
        <v>41.249096528999999</v>
      </c>
      <c r="X77" s="98">
        <v>0.50696819289999995</v>
      </c>
      <c r="Y77" s="98">
        <v>0.33371580249999999</v>
      </c>
      <c r="Z77" s="98">
        <v>0.77016655099999998</v>
      </c>
      <c r="AA77" s="107">
        <v>12</v>
      </c>
      <c r="AB77" s="107">
        <v>54</v>
      </c>
      <c r="AC77" s="108"/>
      <c r="AD77" s="98"/>
      <c r="AE77" s="98"/>
      <c r="AF77" s="98">
        <v>2.0260316E-3</v>
      </c>
      <c r="AG77" s="100">
        <v>22.222222221999999</v>
      </c>
      <c r="AH77" s="98">
        <v>12.620215363</v>
      </c>
      <c r="AI77" s="98">
        <v>39.12985209</v>
      </c>
      <c r="AJ77" s="98">
        <v>0.41011467820000003</v>
      </c>
      <c r="AK77" s="98">
        <v>0.23285567130000001</v>
      </c>
      <c r="AL77" s="98">
        <v>0.72231029790000001</v>
      </c>
      <c r="AM77" s="98">
        <v>0.57604342289999999</v>
      </c>
      <c r="AN77" s="98">
        <v>0.81818181820000002</v>
      </c>
      <c r="AO77" s="98">
        <v>0.40492900570000001</v>
      </c>
      <c r="AP77" s="98">
        <v>1.6531823560000001</v>
      </c>
      <c r="AQ77" s="98">
        <v>0.65189120310000004</v>
      </c>
      <c r="AR77" s="98">
        <v>0.87749287750000005</v>
      </c>
      <c r="AS77" s="98">
        <v>0.49735353999999998</v>
      </c>
      <c r="AT77" s="98">
        <v>1.5481819031999999</v>
      </c>
      <c r="AU77" s="97">
        <v>1</v>
      </c>
      <c r="AV77" s="97">
        <v>2</v>
      </c>
      <c r="AW77" s="97">
        <v>3</v>
      </c>
      <c r="AX77" s="97" t="s">
        <v>22</v>
      </c>
      <c r="AY77" s="97" t="s">
        <v>22</v>
      </c>
      <c r="AZ77" s="97" t="s">
        <v>22</v>
      </c>
      <c r="BA77" s="97" t="s">
        <v>22</v>
      </c>
      <c r="BB77" s="97" t="s">
        <v>22</v>
      </c>
      <c r="BC77" s="109" t="s">
        <v>217</v>
      </c>
      <c r="BD77" s="110">
        <v>26</v>
      </c>
      <c r="BE77" s="110">
        <v>22</v>
      </c>
      <c r="BF77" s="110">
        <v>12</v>
      </c>
    </row>
    <row r="78" spans="1:93" x14ac:dyDescent="0.3">
      <c r="A78" s="9"/>
      <c r="B78" t="s">
        <v>183</v>
      </c>
      <c r="C78" s="97">
        <v>13</v>
      </c>
      <c r="D78" s="107">
        <v>43</v>
      </c>
      <c r="E78" s="108"/>
      <c r="F78" s="98"/>
      <c r="G78" s="98"/>
      <c r="H78" s="98">
        <v>3.3094847900000002E-2</v>
      </c>
      <c r="I78" s="100">
        <v>30.232558139999998</v>
      </c>
      <c r="J78" s="98">
        <v>17.554726403</v>
      </c>
      <c r="K78" s="98">
        <v>52.066181534000002</v>
      </c>
      <c r="L78" s="98">
        <v>0.55362430780000005</v>
      </c>
      <c r="M78" s="98">
        <v>0.32139003929999999</v>
      </c>
      <c r="N78" s="98">
        <v>0.95366948770000004</v>
      </c>
      <c r="O78" s="107">
        <v>12</v>
      </c>
      <c r="P78" s="107">
        <v>45</v>
      </c>
      <c r="Q78" s="108"/>
      <c r="R78" s="98"/>
      <c r="S78" s="98"/>
      <c r="T78" s="98">
        <v>1.5699461599999999E-2</v>
      </c>
      <c r="U78" s="100">
        <v>26.666666667000001</v>
      </c>
      <c r="V78" s="98">
        <v>15.144258434999999</v>
      </c>
      <c r="W78" s="98">
        <v>46.955822507999997</v>
      </c>
      <c r="X78" s="98">
        <v>0.4977505894</v>
      </c>
      <c r="Y78" s="98">
        <v>0.28261625229999998</v>
      </c>
      <c r="Z78" s="98">
        <v>0.8766503953</v>
      </c>
      <c r="AA78" s="107">
        <v>10</v>
      </c>
      <c r="AB78" s="107">
        <v>43</v>
      </c>
      <c r="AC78" s="108"/>
      <c r="AD78" s="98"/>
      <c r="AE78" s="98"/>
      <c r="AF78" s="98">
        <v>7.4964719000000001E-3</v>
      </c>
      <c r="AG78" s="100">
        <v>23.255813953000001</v>
      </c>
      <c r="AH78" s="98">
        <v>12.512900236</v>
      </c>
      <c r="AI78" s="98">
        <v>43.222024666999999</v>
      </c>
      <c r="AJ78" s="98">
        <v>0.42918977949999998</v>
      </c>
      <c r="AK78" s="98">
        <v>0.2308801264</v>
      </c>
      <c r="AL78" s="98">
        <v>0.79783335929999999</v>
      </c>
      <c r="AM78" s="98">
        <v>0.74924565480000005</v>
      </c>
      <c r="AN78" s="98">
        <v>0.87209302330000005</v>
      </c>
      <c r="AO78" s="98">
        <v>0.37679062260000001</v>
      </c>
      <c r="AP78" s="98">
        <v>2.0184850568999999</v>
      </c>
      <c r="AQ78" s="98">
        <v>0.75389201380000004</v>
      </c>
      <c r="AR78" s="98">
        <v>0.88205128209999994</v>
      </c>
      <c r="AS78" s="98">
        <v>0.4024764804</v>
      </c>
      <c r="AT78" s="98">
        <v>1.9330681471</v>
      </c>
      <c r="AU78" s="97" t="s">
        <v>22</v>
      </c>
      <c r="AV78" s="97" t="s">
        <v>22</v>
      </c>
      <c r="AW78" s="97" t="s">
        <v>22</v>
      </c>
      <c r="AX78" s="97" t="s">
        <v>22</v>
      </c>
      <c r="AY78" s="97" t="s">
        <v>22</v>
      </c>
      <c r="AZ78" s="97" t="s">
        <v>22</v>
      </c>
      <c r="BA78" s="97" t="s">
        <v>22</v>
      </c>
      <c r="BB78" s="97" t="s">
        <v>22</v>
      </c>
      <c r="BC78" s="109" t="s">
        <v>22</v>
      </c>
      <c r="BD78" s="110">
        <v>13</v>
      </c>
      <c r="BE78" s="110">
        <v>12</v>
      </c>
      <c r="BF78" s="110">
        <v>10</v>
      </c>
      <c r="BQ78" s="46"/>
      <c r="CO78" s="4"/>
    </row>
    <row r="79" spans="1:93" x14ac:dyDescent="0.3">
      <c r="A79" s="9"/>
      <c r="B79" t="s">
        <v>184</v>
      </c>
      <c r="C79" s="97">
        <v>18</v>
      </c>
      <c r="D79" s="107">
        <v>63</v>
      </c>
      <c r="E79" s="108"/>
      <c r="F79" s="98"/>
      <c r="G79" s="98"/>
      <c r="H79" s="98">
        <v>6.0205273999999996E-3</v>
      </c>
      <c r="I79" s="100">
        <v>28.571428570999998</v>
      </c>
      <c r="J79" s="98">
        <v>18.001215368</v>
      </c>
      <c r="K79" s="98">
        <v>45.348411978999998</v>
      </c>
      <c r="L79" s="98">
        <v>0.52320538979999998</v>
      </c>
      <c r="M79" s="98">
        <v>0.32955065480000001</v>
      </c>
      <c r="N79" s="98">
        <v>0.8306579758</v>
      </c>
      <c r="O79" s="107">
        <v>12</v>
      </c>
      <c r="P79" s="107">
        <v>38</v>
      </c>
      <c r="Q79" s="108"/>
      <c r="R79" s="98"/>
      <c r="S79" s="98"/>
      <c r="T79" s="98">
        <v>6.7196941100000004E-2</v>
      </c>
      <c r="U79" s="100">
        <v>31.578947368000001</v>
      </c>
      <c r="V79" s="98">
        <v>17.933990253000001</v>
      </c>
      <c r="W79" s="98">
        <v>55.605579286000001</v>
      </c>
      <c r="X79" s="98">
        <v>0.58944148750000003</v>
      </c>
      <c r="Y79" s="98">
        <v>0.3346771409</v>
      </c>
      <c r="Z79" s="98">
        <v>1.0381386260000001</v>
      </c>
      <c r="AA79" s="107" t="s">
        <v>22</v>
      </c>
      <c r="AB79" s="107" t="s">
        <v>22</v>
      </c>
      <c r="AC79" s="108"/>
      <c r="AD79" s="98"/>
      <c r="AE79" s="98"/>
      <c r="AF79" s="98" t="s">
        <v>22</v>
      </c>
      <c r="AG79" s="100" t="s">
        <v>22</v>
      </c>
      <c r="AH79" s="98" t="s">
        <v>22</v>
      </c>
      <c r="AI79" s="98" t="s">
        <v>22</v>
      </c>
      <c r="AJ79" s="98" t="s">
        <v>22</v>
      </c>
      <c r="AK79" s="98" t="s">
        <v>22</v>
      </c>
      <c r="AL79" s="98" t="s">
        <v>22</v>
      </c>
      <c r="AM79" s="98">
        <v>9.0356757600000004E-2</v>
      </c>
      <c r="AN79" s="98">
        <v>0.40598290599999998</v>
      </c>
      <c r="AO79" s="98">
        <v>0.1430280203</v>
      </c>
      <c r="AP79" s="98">
        <v>1.152376434</v>
      </c>
      <c r="AQ79" s="98">
        <v>0.78827437700000003</v>
      </c>
      <c r="AR79" s="98">
        <v>1.1052631579000001</v>
      </c>
      <c r="AS79" s="98">
        <v>0.53240436599999996</v>
      </c>
      <c r="AT79" s="98">
        <v>2.2945090728999999</v>
      </c>
      <c r="AU79" s="97" t="s">
        <v>22</v>
      </c>
      <c r="AV79" s="97" t="s">
        <v>22</v>
      </c>
      <c r="AW79" s="97" t="s">
        <v>22</v>
      </c>
      <c r="AX79" s="97" t="s">
        <v>22</v>
      </c>
      <c r="AY79" s="97" t="s">
        <v>22</v>
      </c>
      <c r="AZ79" s="97" t="s">
        <v>22</v>
      </c>
      <c r="BA79" s="97" t="s">
        <v>22</v>
      </c>
      <c r="BB79" s="97" t="s">
        <v>405</v>
      </c>
      <c r="BC79" s="109" t="s">
        <v>406</v>
      </c>
      <c r="BD79" s="110">
        <v>18</v>
      </c>
      <c r="BE79" s="110">
        <v>12</v>
      </c>
      <c r="BF79" s="110" t="s">
        <v>22</v>
      </c>
      <c r="BQ79" s="46"/>
      <c r="CC79" s="4"/>
      <c r="CO79" s="4"/>
    </row>
    <row r="80" spans="1:93" x14ac:dyDescent="0.3">
      <c r="A80" s="9"/>
      <c r="B80" t="s">
        <v>140</v>
      </c>
      <c r="C80" s="97" t="s">
        <v>22</v>
      </c>
      <c r="D80" s="107" t="s">
        <v>22</v>
      </c>
      <c r="E80" s="108"/>
      <c r="F80" s="98"/>
      <c r="G80" s="98"/>
      <c r="H80" s="98" t="s">
        <v>22</v>
      </c>
      <c r="I80" s="100" t="s">
        <v>22</v>
      </c>
      <c r="J80" s="98" t="s">
        <v>22</v>
      </c>
      <c r="K80" s="98" t="s">
        <v>22</v>
      </c>
      <c r="L80" s="98" t="s">
        <v>22</v>
      </c>
      <c r="M80" s="98" t="s">
        <v>22</v>
      </c>
      <c r="N80" s="98" t="s">
        <v>22</v>
      </c>
      <c r="O80" s="107">
        <v>9</v>
      </c>
      <c r="P80" s="107">
        <v>33</v>
      </c>
      <c r="Q80" s="108"/>
      <c r="R80" s="98"/>
      <c r="S80" s="98"/>
      <c r="T80" s="98">
        <v>4.2870515999999997E-2</v>
      </c>
      <c r="U80" s="100">
        <v>27.272727273000001</v>
      </c>
      <c r="V80" s="98">
        <v>14.190402753000001</v>
      </c>
      <c r="W80" s="98">
        <v>52.415823977000002</v>
      </c>
      <c r="X80" s="98">
        <v>0.5090631028</v>
      </c>
      <c r="Y80" s="98">
        <v>0.26482344019999998</v>
      </c>
      <c r="Z80" s="98">
        <v>0.97855855390000002</v>
      </c>
      <c r="AA80" s="107">
        <v>6</v>
      </c>
      <c r="AB80" s="107">
        <v>31</v>
      </c>
      <c r="AC80" s="108"/>
      <c r="AD80" s="98"/>
      <c r="AE80" s="98"/>
      <c r="AF80" s="98">
        <v>1.1696479399999999E-2</v>
      </c>
      <c r="AG80" s="100">
        <v>19.354838709999999</v>
      </c>
      <c r="AH80" s="98">
        <v>8.6953683007000002</v>
      </c>
      <c r="AI80" s="98">
        <v>43.081531284</v>
      </c>
      <c r="AJ80" s="98">
        <v>0.35719665519999999</v>
      </c>
      <c r="AK80" s="98">
        <v>0.16044887099999999</v>
      </c>
      <c r="AL80" s="98">
        <v>0.7952031678</v>
      </c>
      <c r="AM80" s="98">
        <v>0.51524538320000002</v>
      </c>
      <c r="AN80" s="98">
        <v>0.70967741939999995</v>
      </c>
      <c r="AO80" s="98">
        <v>0.25260292950000002</v>
      </c>
      <c r="AP80" s="98">
        <v>1.9938091790000001</v>
      </c>
      <c r="AQ80" s="98">
        <v>0.53106858170000004</v>
      </c>
      <c r="AR80" s="98">
        <v>1.4181818182000001</v>
      </c>
      <c r="AS80" s="98">
        <v>0.47528529320000001</v>
      </c>
      <c r="AT80" s="98">
        <v>4.2316471778000002</v>
      </c>
      <c r="AU80" s="97" t="s">
        <v>22</v>
      </c>
      <c r="AV80" s="97" t="s">
        <v>22</v>
      </c>
      <c r="AW80" s="97" t="s">
        <v>22</v>
      </c>
      <c r="AX80" s="97" t="s">
        <v>22</v>
      </c>
      <c r="AY80" s="97" t="s">
        <v>22</v>
      </c>
      <c r="AZ80" s="97" t="s">
        <v>405</v>
      </c>
      <c r="BA80" s="97" t="s">
        <v>22</v>
      </c>
      <c r="BB80" s="97" t="s">
        <v>22</v>
      </c>
      <c r="BC80" s="109" t="s">
        <v>406</v>
      </c>
      <c r="BD80" s="110" t="s">
        <v>22</v>
      </c>
      <c r="BE80" s="110">
        <v>9</v>
      </c>
      <c r="BF80" s="110">
        <v>6</v>
      </c>
    </row>
    <row r="81" spans="1:93" x14ac:dyDescent="0.3">
      <c r="A81" s="9"/>
      <c r="B81" t="s">
        <v>187</v>
      </c>
      <c r="C81" s="97" t="s">
        <v>22</v>
      </c>
      <c r="D81" s="107" t="s">
        <v>22</v>
      </c>
      <c r="E81" s="108"/>
      <c r="F81" s="98"/>
      <c r="G81" s="98"/>
      <c r="H81" s="98" t="s">
        <v>22</v>
      </c>
      <c r="I81" s="100" t="s">
        <v>22</v>
      </c>
      <c r="J81" s="98" t="s">
        <v>22</v>
      </c>
      <c r="K81" s="98" t="s">
        <v>22</v>
      </c>
      <c r="L81" s="98" t="s">
        <v>22</v>
      </c>
      <c r="M81" s="98" t="s">
        <v>22</v>
      </c>
      <c r="N81" s="98" t="s">
        <v>22</v>
      </c>
      <c r="O81" s="107">
        <v>8</v>
      </c>
      <c r="P81" s="107">
        <v>24</v>
      </c>
      <c r="Q81" s="108"/>
      <c r="R81" s="98"/>
      <c r="S81" s="98"/>
      <c r="T81" s="98">
        <v>0.17966657790000001</v>
      </c>
      <c r="U81" s="100">
        <v>33.333333332999999</v>
      </c>
      <c r="V81" s="98">
        <v>16.669921458000001</v>
      </c>
      <c r="W81" s="98">
        <v>66.653650045000006</v>
      </c>
      <c r="X81" s="98">
        <v>0.62218823680000002</v>
      </c>
      <c r="Y81" s="98">
        <v>0.31109992469999997</v>
      </c>
      <c r="Z81" s="98">
        <v>1.2443532489</v>
      </c>
      <c r="AA81" s="107" t="s">
        <v>22</v>
      </c>
      <c r="AB81" s="107" t="s">
        <v>22</v>
      </c>
      <c r="AC81" s="108"/>
      <c r="AD81" s="98"/>
      <c r="AE81" s="98"/>
      <c r="AF81" s="98" t="s">
        <v>22</v>
      </c>
      <c r="AG81" s="100" t="s">
        <v>22</v>
      </c>
      <c r="AH81" s="98" t="s">
        <v>22</v>
      </c>
      <c r="AI81" s="98" t="s">
        <v>22</v>
      </c>
      <c r="AJ81" s="98" t="s">
        <v>22</v>
      </c>
      <c r="AK81" s="98" t="s">
        <v>22</v>
      </c>
      <c r="AL81" s="98" t="s">
        <v>22</v>
      </c>
      <c r="AM81" s="98">
        <v>0.74910996559999998</v>
      </c>
      <c r="AN81" s="98">
        <v>0.83333333330000003</v>
      </c>
      <c r="AO81" s="98">
        <v>0.27262094149999999</v>
      </c>
      <c r="AP81" s="98">
        <v>2.5472894366999999</v>
      </c>
      <c r="AQ81" s="98">
        <v>0.51399469389999997</v>
      </c>
      <c r="AR81" s="98">
        <v>1.5555555556</v>
      </c>
      <c r="AS81" s="98">
        <v>0.41268564009999997</v>
      </c>
      <c r="AT81" s="98">
        <v>5.8634293307999998</v>
      </c>
      <c r="AU81" s="97" t="s">
        <v>22</v>
      </c>
      <c r="AV81" s="97" t="s">
        <v>22</v>
      </c>
      <c r="AW81" s="97" t="s">
        <v>22</v>
      </c>
      <c r="AX81" s="97" t="s">
        <v>22</v>
      </c>
      <c r="AY81" s="97" t="s">
        <v>22</v>
      </c>
      <c r="AZ81" s="97" t="s">
        <v>405</v>
      </c>
      <c r="BA81" s="97" t="s">
        <v>22</v>
      </c>
      <c r="BB81" s="97" t="s">
        <v>405</v>
      </c>
      <c r="BC81" s="109" t="s">
        <v>406</v>
      </c>
      <c r="BD81" s="110" t="s">
        <v>22</v>
      </c>
      <c r="BE81" s="110">
        <v>8</v>
      </c>
      <c r="BF81" s="110" t="s">
        <v>22</v>
      </c>
      <c r="BQ81" s="46"/>
      <c r="CC81" s="4"/>
      <c r="CO81" s="4"/>
    </row>
    <row r="82" spans="1:93" x14ac:dyDescent="0.3">
      <c r="A82" s="9"/>
      <c r="B82" t="s">
        <v>186</v>
      </c>
      <c r="C82" s="97">
        <v>25</v>
      </c>
      <c r="D82" s="107">
        <v>79</v>
      </c>
      <c r="E82" s="108"/>
      <c r="F82" s="98"/>
      <c r="G82" s="98"/>
      <c r="H82" s="98">
        <v>6.4167425000000002E-3</v>
      </c>
      <c r="I82" s="100">
        <v>31.64556962</v>
      </c>
      <c r="J82" s="98">
        <v>21.383195606000001</v>
      </c>
      <c r="K82" s="98">
        <v>46.833134534999999</v>
      </c>
      <c r="L82" s="98">
        <v>0.57949964060000003</v>
      </c>
      <c r="M82" s="98">
        <v>0.39144574100000001</v>
      </c>
      <c r="N82" s="98">
        <v>0.85789625020000004</v>
      </c>
      <c r="O82" s="107">
        <v>36</v>
      </c>
      <c r="P82" s="107">
        <v>89</v>
      </c>
      <c r="Q82" s="108"/>
      <c r="R82" s="98"/>
      <c r="S82" s="98"/>
      <c r="T82" s="98">
        <v>9.2147698299999997E-2</v>
      </c>
      <c r="U82" s="100">
        <v>40.449438202000003</v>
      </c>
      <c r="V82" s="98">
        <v>29.177331539000001</v>
      </c>
      <c r="W82" s="98">
        <v>56.076308716</v>
      </c>
      <c r="X82" s="98">
        <v>0.75501493900000005</v>
      </c>
      <c r="Y82" s="98">
        <v>0.5444098718</v>
      </c>
      <c r="Z82" s="98">
        <v>1.0470926185</v>
      </c>
      <c r="AA82" s="107">
        <v>25</v>
      </c>
      <c r="AB82" s="107">
        <v>89</v>
      </c>
      <c r="AC82" s="108"/>
      <c r="AD82" s="98"/>
      <c r="AE82" s="98"/>
      <c r="AF82" s="98">
        <v>1.0296849E-3</v>
      </c>
      <c r="AG82" s="100">
        <v>28.089887640000001</v>
      </c>
      <c r="AH82" s="98">
        <v>18.980589358</v>
      </c>
      <c r="AI82" s="98">
        <v>41.570984586999998</v>
      </c>
      <c r="AJ82" s="98">
        <v>0.51840338539999997</v>
      </c>
      <c r="AK82" s="98">
        <v>0.35017603990000001</v>
      </c>
      <c r="AL82" s="98">
        <v>0.76744848119999998</v>
      </c>
      <c r="AM82" s="98">
        <v>0.16132384850000001</v>
      </c>
      <c r="AN82" s="98">
        <v>0.69444444439999997</v>
      </c>
      <c r="AO82" s="98">
        <v>0.41690229769999998</v>
      </c>
      <c r="AP82" s="98">
        <v>1.1567532466999999</v>
      </c>
      <c r="AQ82" s="98">
        <v>0.34577440199999998</v>
      </c>
      <c r="AR82" s="98">
        <v>1.2782022472000001</v>
      </c>
      <c r="AS82" s="98">
        <v>0.76735505339999999</v>
      </c>
      <c r="AT82" s="98">
        <v>2.1291330232000001</v>
      </c>
      <c r="AU82" s="97" t="s">
        <v>22</v>
      </c>
      <c r="AV82" s="97" t="s">
        <v>22</v>
      </c>
      <c r="AW82" s="97">
        <v>3</v>
      </c>
      <c r="AX82" s="97" t="s">
        <v>22</v>
      </c>
      <c r="AY82" s="97" t="s">
        <v>22</v>
      </c>
      <c r="AZ82" s="97" t="s">
        <v>22</v>
      </c>
      <c r="BA82" s="97" t="s">
        <v>22</v>
      </c>
      <c r="BB82" s="97" t="s">
        <v>22</v>
      </c>
      <c r="BC82" s="109">
        <v>-3</v>
      </c>
      <c r="BD82" s="110">
        <v>25</v>
      </c>
      <c r="BE82" s="110">
        <v>36</v>
      </c>
      <c r="BF82" s="110">
        <v>25</v>
      </c>
      <c r="BQ82" s="46"/>
      <c r="CC82" s="4"/>
      <c r="CO82" s="4"/>
    </row>
    <row r="83" spans="1:93" x14ac:dyDescent="0.3">
      <c r="A83" s="9"/>
      <c r="B83" t="s">
        <v>188</v>
      </c>
      <c r="C83" s="97">
        <v>6</v>
      </c>
      <c r="D83" s="107">
        <v>18</v>
      </c>
      <c r="E83" s="108"/>
      <c r="F83" s="98"/>
      <c r="G83" s="98"/>
      <c r="H83" s="98">
        <v>0.22670051029999999</v>
      </c>
      <c r="I83" s="100">
        <v>33.333333332999999</v>
      </c>
      <c r="J83" s="98">
        <v>14.975356518</v>
      </c>
      <c r="K83" s="98">
        <v>74.195970544999994</v>
      </c>
      <c r="L83" s="98">
        <v>0.61040628809999997</v>
      </c>
      <c r="M83" s="98">
        <v>0.27418783629999999</v>
      </c>
      <c r="N83" s="98">
        <v>1.3589072421999999</v>
      </c>
      <c r="O83" s="107" t="s">
        <v>22</v>
      </c>
      <c r="P83" s="107" t="s">
        <v>22</v>
      </c>
      <c r="Q83" s="108"/>
      <c r="R83" s="98"/>
      <c r="S83" s="98"/>
      <c r="T83" s="98" t="s">
        <v>22</v>
      </c>
      <c r="U83" s="100" t="s">
        <v>22</v>
      </c>
      <c r="V83" s="98" t="s">
        <v>22</v>
      </c>
      <c r="W83" s="98" t="s">
        <v>22</v>
      </c>
      <c r="X83" s="98" t="s">
        <v>22</v>
      </c>
      <c r="Y83" s="98" t="s">
        <v>22</v>
      </c>
      <c r="Z83" s="98" t="s">
        <v>22</v>
      </c>
      <c r="AA83" s="107">
        <v>6</v>
      </c>
      <c r="AB83" s="107">
        <v>26</v>
      </c>
      <c r="AC83" s="108"/>
      <c r="AD83" s="98"/>
      <c r="AE83" s="98"/>
      <c r="AF83" s="98">
        <v>3.65805425E-2</v>
      </c>
      <c r="AG83" s="100">
        <v>23.076923077</v>
      </c>
      <c r="AH83" s="98">
        <v>10.367554512</v>
      </c>
      <c r="AI83" s="98">
        <v>51.366441147000003</v>
      </c>
      <c r="AJ83" s="98">
        <v>0.42588831970000002</v>
      </c>
      <c r="AK83" s="98">
        <v>0.19130442310000001</v>
      </c>
      <c r="AL83" s="98">
        <v>0.94812685389999996</v>
      </c>
      <c r="AM83" s="98">
        <v>0.81318183499999996</v>
      </c>
      <c r="AN83" s="98">
        <v>1.1538461538</v>
      </c>
      <c r="AO83" s="98">
        <v>0.35214358070000001</v>
      </c>
      <c r="AP83" s="98">
        <v>3.7807332564</v>
      </c>
      <c r="AQ83" s="98">
        <v>0.39889254330000001</v>
      </c>
      <c r="AR83" s="98">
        <v>0.6</v>
      </c>
      <c r="AS83" s="98">
        <v>0.18311466200000001</v>
      </c>
      <c r="AT83" s="98">
        <v>1.9659812933</v>
      </c>
      <c r="AU83" s="97" t="s">
        <v>22</v>
      </c>
      <c r="AV83" s="97" t="s">
        <v>22</v>
      </c>
      <c r="AW83" s="97" t="s">
        <v>22</v>
      </c>
      <c r="AX83" s="97" t="s">
        <v>22</v>
      </c>
      <c r="AY83" s="97" t="s">
        <v>22</v>
      </c>
      <c r="AZ83" s="97" t="s">
        <v>22</v>
      </c>
      <c r="BA83" s="97" t="s">
        <v>405</v>
      </c>
      <c r="BB83" s="97" t="s">
        <v>22</v>
      </c>
      <c r="BC83" s="109" t="s">
        <v>406</v>
      </c>
      <c r="BD83" s="110">
        <v>6</v>
      </c>
      <c r="BE83" s="110" t="s">
        <v>22</v>
      </c>
      <c r="BF83" s="110">
        <v>6</v>
      </c>
      <c r="BQ83" s="46"/>
      <c r="CC83" s="4"/>
      <c r="CO83" s="4"/>
    </row>
    <row r="84" spans="1:93" s="3" customFormat="1" x14ac:dyDescent="0.3">
      <c r="A84" s="9" t="s">
        <v>219</v>
      </c>
      <c r="B84" s="3" t="s">
        <v>90</v>
      </c>
      <c r="C84" s="103">
        <v>410</v>
      </c>
      <c r="D84" s="104">
        <v>734</v>
      </c>
      <c r="E84" s="99"/>
      <c r="F84" s="105"/>
      <c r="G84" s="105"/>
      <c r="H84" s="105">
        <v>0.65119251899999997</v>
      </c>
      <c r="I84" s="106">
        <v>55.858310627000002</v>
      </c>
      <c r="J84" s="105">
        <v>50.704902150000002</v>
      </c>
      <c r="K84" s="105">
        <v>61.535487373999999</v>
      </c>
      <c r="L84" s="105">
        <v>1.0228879214</v>
      </c>
      <c r="M84" s="105">
        <v>0.92730292390000002</v>
      </c>
      <c r="N84" s="105">
        <v>1.1283256773999999</v>
      </c>
      <c r="O84" s="104">
        <v>605</v>
      </c>
      <c r="P84" s="104">
        <v>1008</v>
      </c>
      <c r="Q84" s="99"/>
      <c r="R84" s="105"/>
      <c r="S84" s="105"/>
      <c r="T84" s="105">
        <v>6.1075312999999999E-3</v>
      </c>
      <c r="U84" s="106">
        <v>60.019841270000001</v>
      </c>
      <c r="V84" s="105">
        <v>55.422814776999999</v>
      </c>
      <c r="W84" s="105">
        <v>64.998166558999998</v>
      </c>
      <c r="X84" s="105">
        <v>1.1203091763999999</v>
      </c>
      <c r="Y84" s="105">
        <v>1.0329299344</v>
      </c>
      <c r="Z84" s="105">
        <v>1.2150801413000001</v>
      </c>
      <c r="AA84" s="104">
        <v>666</v>
      </c>
      <c r="AB84" s="104">
        <v>1089</v>
      </c>
      <c r="AC84" s="99"/>
      <c r="AD84" s="105"/>
      <c r="AE84" s="105"/>
      <c r="AF84" s="105">
        <v>2.2377257000000001E-3</v>
      </c>
      <c r="AG84" s="106">
        <v>61.157024792999998</v>
      </c>
      <c r="AH84" s="105">
        <v>56.684322412999997</v>
      </c>
      <c r="AI84" s="105">
        <v>65.982647799999995</v>
      </c>
      <c r="AJ84" s="105">
        <v>1.1286627094999999</v>
      </c>
      <c r="AK84" s="105">
        <v>1.0443837832</v>
      </c>
      <c r="AL84" s="105">
        <v>1.2197427156</v>
      </c>
      <c r="AM84" s="105">
        <v>0.73823493299999998</v>
      </c>
      <c r="AN84" s="105">
        <v>1.0189467933</v>
      </c>
      <c r="AO84" s="105">
        <v>0.91273484299999996</v>
      </c>
      <c r="AP84" s="105">
        <v>1.1375182787</v>
      </c>
      <c r="AQ84" s="105">
        <v>0.26130002099999999</v>
      </c>
      <c r="AR84" s="105">
        <v>1.0745015486</v>
      </c>
      <c r="AS84" s="105">
        <v>0.94788861290000004</v>
      </c>
      <c r="AT84" s="105">
        <v>1.2180266354</v>
      </c>
      <c r="AU84" s="103" t="s">
        <v>22</v>
      </c>
      <c r="AV84" s="103" t="s">
        <v>22</v>
      </c>
      <c r="AW84" s="103">
        <v>3</v>
      </c>
      <c r="AX84" s="103" t="s">
        <v>22</v>
      </c>
      <c r="AY84" s="103" t="s">
        <v>22</v>
      </c>
      <c r="AZ84" s="103" t="s">
        <v>22</v>
      </c>
      <c r="BA84" s="103" t="s">
        <v>22</v>
      </c>
      <c r="BB84" s="103" t="s">
        <v>22</v>
      </c>
      <c r="BC84" s="101">
        <v>-3</v>
      </c>
      <c r="BD84" s="102">
        <v>410</v>
      </c>
      <c r="BE84" s="102">
        <v>605</v>
      </c>
      <c r="BF84" s="102">
        <v>666</v>
      </c>
      <c r="BG84" s="37"/>
      <c r="BH84" s="37"/>
      <c r="BI84" s="37"/>
      <c r="BJ84" s="37"/>
      <c r="BK84" s="37"/>
      <c r="BL84" s="37"/>
      <c r="BM84" s="37"/>
      <c r="BN84" s="37"/>
      <c r="BO84" s="37"/>
      <c r="BP84" s="37"/>
      <c r="BQ84" s="37"/>
      <c r="BR84" s="37"/>
      <c r="BS84" s="37"/>
      <c r="BT84" s="37"/>
      <c r="BU84" s="37"/>
      <c r="BV84" s="37"/>
      <c r="BW84" s="37"/>
    </row>
    <row r="85" spans="1:93" x14ac:dyDescent="0.3">
      <c r="A85" s="9"/>
      <c r="B85" t="s">
        <v>91</v>
      </c>
      <c r="C85" s="97">
        <v>358</v>
      </c>
      <c r="D85" s="107">
        <v>612</v>
      </c>
      <c r="E85" s="108"/>
      <c r="F85" s="98"/>
      <c r="G85" s="98"/>
      <c r="H85" s="98">
        <v>0.19836528950000001</v>
      </c>
      <c r="I85" s="100">
        <v>58.496732025999997</v>
      </c>
      <c r="J85" s="98">
        <v>52.740495420999999</v>
      </c>
      <c r="K85" s="98">
        <v>64.881219458000004</v>
      </c>
      <c r="L85" s="98">
        <v>1.0712031918</v>
      </c>
      <c r="M85" s="98">
        <v>0.96461211650000001</v>
      </c>
      <c r="N85" s="98">
        <v>1.1895727396</v>
      </c>
      <c r="O85" s="107">
        <v>429</v>
      </c>
      <c r="P85" s="107">
        <v>711</v>
      </c>
      <c r="Q85" s="108"/>
      <c r="R85" s="98"/>
      <c r="S85" s="98"/>
      <c r="T85" s="98">
        <v>1.51244888E-2</v>
      </c>
      <c r="U85" s="100">
        <v>60.337552743000003</v>
      </c>
      <c r="V85" s="98">
        <v>54.889755172999998</v>
      </c>
      <c r="W85" s="98">
        <v>66.326043165000002</v>
      </c>
      <c r="X85" s="98">
        <v>1.1262394666</v>
      </c>
      <c r="Y85" s="98">
        <v>1.0232373990000001</v>
      </c>
      <c r="Z85" s="98">
        <v>1.2396100234</v>
      </c>
      <c r="AA85" s="107">
        <v>387</v>
      </c>
      <c r="AB85" s="107">
        <v>626</v>
      </c>
      <c r="AC85" s="108"/>
      <c r="AD85" s="98"/>
      <c r="AE85" s="98"/>
      <c r="AF85" s="98">
        <v>1.0442966600000001E-2</v>
      </c>
      <c r="AG85" s="100">
        <v>61.821086262000001</v>
      </c>
      <c r="AH85" s="98">
        <v>55.958701161</v>
      </c>
      <c r="AI85" s="98">
        <v>68.297630703999999</v>
      </c>
      <c r="AJ85" s="98">
        <v>1.1409180704999999</v>
      </c>
      <c r="AK85" s="98">
        <v>1.0314154088</v>
      </c>
      <c r="AL85" s="98">
        <v>1.2620463418000001</v>
      </c>
      <c r="AM85" s="98">
        <v>0.72899076190000001</v>
      </c>
      <c r="AN85" s="98">
        <v>1.0245872338999999</v>
      </c>
      <c r="AO85" s="98">
        <v>0.89304596629999999</v>
      </c>
      <c r="AP85" s="98">
        <v>1.1755038815000001</v>
      </c>
      <c r="AQ85" s="98">
        <v>0.66513834049999998</v>
      </c>
      <c r="AR85" s="98">
        <v>1.0314687787000001</v>
      </c>
      <c r="AS85" s="98">
        <v>0.89644469419999995</v>
      </c>
      <c r="AT85" s="98">
        <v>1.1868304295000001</v>
      </c>
      <c r="AU85" s="97" t="s">
        <v>22</v>
      </c>
      <c r="AV85" s="97" t="s">
        <v>22</v>
      </c>
      <c r="AW85" s="97" t="s">
        <v>22</v>
      </c>
      <c r="AX85" s="97" t="s">
        <v>22</v>
      </c>
      <c r="AY85" s="97" t="s">
        <v>22</v>
      </c>
      <c r="AZ85" s="97" t="s">
        <v>22</v>
      </c>
      <c r="BA85" s="97" t="s">
        <v>22</v>
      </c>
      <c r="BB85" s="97" t="s">
        <v>22</v>
      </c>
      <c r="BC85" s="109" t="s">
        <v>22</v>
      </c>
      <c r="BD85" s="110">
        <v>358</v>
      </c>
      <c r="BE85" s="110">
        <v>429</v>
      </c>
      <c r="BF85" s="110">
        <v>387</v>
      </c>
    </row>
    <row r="86" spans="1:93" x14ac:dyDescent="0.3">
      <c r="A86" s="9"/>
      <c r="B86" t="s">
        <v>92</v>
      </c>
      <c r="C86" s="97">
        <v>470</v>
      </c>
      <c r="D86" s="107">
        <v>788</v>
      </c>
      <c r="E86" s="108"/>
      <c r="F86" s="98"/>
      <c r="G86" s="98"/>
      <c r="H86" s="98">
        <v>5.9657779899999999E-2</v>
      </c>
      <c r="I86" s="100">
        <v>59.644670050999999</v>
      </c>
      <c r="J86" s="98">
        <v>54.488975332000003</v>
      </c>
      <c r="K86" s="98">
        <v>65.288191671999996</v>
      </c>
      <c r="L86" s="98">
        <v>1.0922244494</v>
      </c>
      <c r="M86" s="98">
        <v>0.99641608930000003</v>
      </c>
      <c r="N86" s="98">
        <v>1.1972450673999999</v>
      </c>
      <c r="O86" s="107">
        <v>476</v>
      </c>
      <c r="P86" s="107">
        <v>816</v>
      </c>
      <c r="Q86" s="108"/>
      <c r="R86" s="98"/>
      <c r="S86" s="98"/>
      <c r="T86" s="98">
        <v>6.7369957300000005E-2</v>
      </c>
      <c r="U86" s="100">
        <v>58.333333332999999</v>
      </c>
      <c r="V86" s="98">
        <v>53.321460348000002</v>
      </c>
      <c r="W86" s="98">
        <v>63.816290017999997</v>
      </c>
      <c r="X86" s="98">
        <v>1.0888294143999999</v>
      </c>
      <c r="Y86" s="98">
        <v>0.99393459790000005</v>
      </c>
      <c r="Z86" s="98">
        <v>1.1927842095000001</v>
      </c>
      <c r="AA86" s="107">
        <v>474</v>
      </c>
      <c r="AB86" s="107">
        <v>791</v>
      </c>
      <c r="AC86" s="108"/>
      <c r="AD86" s="98"/>
      <c r="AE86" s="98"/>
      <c r="AF86" s="98">
        <v>3.09246205E-2</v>
      </c>
      <c r="AG86" s="100">
        <v>59.924146649999997</v>
      </c>
      <c r="AH86" s="98">
        <v>54.765225018999999</v>
      </c>
      <c r="AI86" s="98">
        <v>65.569042225000004</v>
      </c>
      <c r="AJ86" s="98">
        <v>1.1059097454</v>
      </c>
      <c r="AK86" s="98">
        <v>1.0092827292</v>
      </c>
      <c r="AL86" s="98">
        <v>1.2117876683</v>
      </c>
      <c r="AM86" s="98">
        <v>0.67840095929999999</v>
      </c>
      <c r="AN86" s="98">
        <v>1.0272710854</v>
      </c>
      <c r="AO86" s="98">
        <v>0.9045898121</v>
      </c>
      <c r="AP86" s="98">
        <v>1.166590502</v>
      </c>
      <c r="AQ86" s="98">
        <v>0.73244463579999997</v>
      </c>
      <c r="AR86" s="98">
        <v>0.97801418439999999</v>
      </c>
      <c r="AS86" s="98">
        <v>0.8609821379</v>
      </c>
      <c r="AT86" s="98">
        <v>1.1109542264000001</v>
      </c>
      <c r="AU86" s="97" t="s">
        <v>22</v>
      </c>
      <c r="AV86" s="97" t="s">
        <v>22</v>
      </c>
      <c r="AW86" s="97" t="s">
        <v>22</v>
      </c>
      <c r="AX86" s="97" t="s">
        <v>22</v>
      </c>
      <c r="AY86" s="97" t="s">
        <v>22</v>
      </c>
      <c r="AZ86" s="97" t="s">
        <v>22</v>
      </c>
      <c r="BA86" s="97" t="s">
        <v>22</v>
      </c>
      <c r="BB86" s="97" t="s">
        <v>22</v>
      </c>
      <c r="BC86" s="109" t="s">
        <v>22</v>
      </c>
      <c r="BD86" s="110">
        <v>470</v>
      </c>
      <c r="BE86" s="110">
        <v>476</v>
      </c>
      <c r="BF86" s="110">
        <v>474</v>
      </c>
    </row>
    <row r="87" spans="1:93" x14ac:dyDescent="0.3">
      <c r="A87" s="9"/>
      <c r="B87" t="s">
        <v>93</v>
      </c>
      <c r="C87" s="97">
        <v>414</v>
      </c>
      <c r="D87" s="107">
        <v>740</v>
      </c>
      <c r="E87" s="108"/>
      <c r="F87" s="98"/>
      <c r="G87" s="98"/>
      <c r="H87" s="98">
        <v>0.6271693841</v>
      </c>
      <c r="I87" s="100">
        <v>55.945945946000002</v>
      </c>
      <c r="J87" s="98">
        <v>50.808263007999997</v>
      </c>
      <c r="K87" s="98">
        <v>61.603146467000002</v>
      </c>
      <c r="L87" s="98">
        <v>1.0244927158999999</v>
      </c>
      <c r="M87" s="98">
        <v>0.92918737090000003</v>
      </c>
      <c r="N87" s="98">
        <v>1.1295733860999999</v>
      </c>
      <c r="O87" s="107">
        <v>529</v>
      </c>
      <c r="P87" s="107">
        <v>922</v>
      </c>
      <c r="Q87" s="108"/>
      <c r="R87" s="98"/>
      <c r="S87" s="98"/>
      <c r="T87" s="98">
        <v>0.12100502270000001</v>
      </c>
      <c r="U87" s="100">
        <v>57.375271150000003</v>
      </c>
      <c r="V87" s="98">
        <v>52.688518623</v>
      </c>
      <c r="W87" s="98">
        <v>62.478919990999998</v>
      </c>
      <c r="X87" s="98">
        <v>1.0709465638</v>
      </c>
      <c r="Y87" s="98">
        <v>0.98206546530000005</v>
      </c>
      <c r="Z87" s="98">
        <v>1.1678717794</v>
      </c>
      <c r="AA87" s="107">
        <v>596</v>
      </c>
      <c r="AB87" s="107">
        <v>959</v>
      </c>
      <c r="AC87" s="108"/>
      <c r="AD87" s="98"/>
      <c r="AE87" s="98"/>
      <c r="AF87" s="98">
        <v>1.0271531000000001E-3</v>
      </c>
      <c r="AG87" s="100">
        <v>62.148070906999997</v>
      </c>
      <c r="AH87" s="98">
        <v>57.353652257999997</v>
      </c>
      <c r="AI87" s="98">
        <v>67.343273975000002</v>
      </c>
      <c r="AJ87" s="98">
        <v>1.1469526245999999</v>
      </c>
      <c r="AK87" s="98">
        <v>1.0568087370999999</v>
      </c>
      <c r="AL87" s="98">
        <v>1.2447856237999999</v>
      </c>
      <c r="AM87" s="98">
        <v>0.1809968075</v>
      </c>
      <c r="AN87" s="98">
        <v>1.0831856593</v>
      </c>
      <c r="AO87" s="98">
        <v>0.9635112629</v>
      </c>
      <c r="AP87" s="98">
        <v>1.2177243979000001</v>
      </c>
      <c r="AQ87" s="98">
        <v>0.70064157329999999</v>
      </c>
      <c r="AR87" s="98">
        <v>1.0255483248999999</v>
      </c>
      <c r="AS87" s="98">
        <v>0.90178158590000002</v>
      </c>
      <c r="AT87" s="98">
        <v>1.1663016667999999</v>
      </c>
      <c r="AU87" s="97" t="s">
        <v>22</v>
      </c>
      <c r="AV87" s="97" t="s">
        <v>22</v>
      </c>
      <c r="AW87" s="97">
        <v>3</v>
      </c>
      <c r="AX87" s="97" t="s">
        <v>22</v>
      </c>
      <c r="AY87" s="97" t="s">
        <v>22</v>
      </c>
      <c r="AZ87" s="97" t="s">
        <v>22</v>
      </c>
      <c r="BA87" s="97" t="s">
        <v>22</v>
      </c>
      <c r="BB87" s="97" t="s">
        <v>22</v>
      </c>
      <c r="BC87" s="109">
        <v>-3</v>
      </c>
      <c r="BD87" s="110">
        <v>414</v>
      </c>
      <c r="BE87" s="110">
        <v>529</v>
      </c>
      <c r="BF87" s="110">
        <v>596</v>
      </c>
    </row>
    <row r="88" spans="1:93" x14ac:dyDescent="0.3">
      <c r="A88" s="9"/>
      <c r="B88" t="s">
        <v>94</v>
      </c>
      <c r="C88" s="97">
        <v>201</v>
      </c>
      <c r="D88" s="107">
        <v>345</v>
      </c>
      <c r="E88" s="108"/>
      <c r="F88" s="98"/>
      <c r="G88" s="98"/>
      <c r="H88" s="98">
        <v>0.36186684180000001</v>
      </c>
      <c r="I88" s="100">
        <v>58.260869565</v>
      </c>
      <c r="J88" s="98">
        <v>50.738524628</v>
      </c>
      <c r="K88" s="98">
        <v>66.898455314000003</v>
      </c>
      <c r="L88" s="98">
        <v>1.0668840339000001</v>
      </c>
      <c r="M88" s="98">
        <v>0.92827921120000001</v>
      </c>
      <c r="N88" s="98">
        <v>1.2261844583999999</v>
      </c>
      <c r="O88" s="107">
        <v>230</v>
      </c>
      <c r="P88" s="107">
        <v>397</v>
      </c>
      <c r="Q88" s="108"/>
      <c r="R88" s="98"/>
      <c r="S88" s="98"/>
      <c r="T88" s="98">
        <v>0.23879326810000001</v>
      </c>
      <c r="U88" s="100">
        <v>57.934508815999997</v>
      </c>
      <c r="V88" s="98">
        <v>50.910898484000001</v>
      </c>
      <c r="W88" s="98">
        <v>65.927088535999999</v>
      </c>
      <c r="X88" s="98">
        <v>1.0813850967</v>
      </c>
      <c r="Y88" s="98">
        <v>0.9493885876</v>
      </c>
      <c r="Z88" s="98">
        <v>1.2317334995</v>
      </c>
      <c r="AA88" s="107">
        <v>225</v>
      </c>
      <c r="AB88" s="107">
        <v>381</v>
      </c>
      <c r="AC88" s="108"/>
      <c r="AD88" s="98"/>
      <c r="AE88" s="98"/>
      <c r="AF88" s="98">
        <v>0.2000626523</v>
      </c>
      <c r="AG88" s="100">
        <v>59.055118110000002</v>
      </c>
      <c r="AH88" s="98">
        <v>51.821594644999998</v>
      </c>
      <c r="AI88" s="98">
        <v>67.298333811000006</v>
      </c>
      <c r="AJ88" s="98">
        <v>1.0898716843</v>
      </c>
      <c r="AK88" s="98">
        <v>0.95544724579999996</v>
      </c>
      <c r="AL88" s="98">
        <v>1.2432086578999999</v>
      </c>
      <c r="AM88" s="98">
        <v>0.83810758070000002</v>
      </c>
      <c r="AN88" s="98">
        <v>1.0193426909000001</v>
      </c>
      <c r="AO88" s="98">
        <v>0.84821413649999999</v>
      </c>
      <c r="AP88" s="98">
        <v>1.2249967039</v>
      </c>
      <c r="AQ88" s="98">
        <v>0.95360633989999999</v>
      </c>
      <c r="AR88" s="98">
        <v>0.99439828559999999</v>
      </c>
      <c r="AS88" s="98">
        <v>0.82294770520000005</v>
      </c>
      <c r="AT88" s="98">
        <v>1.2015683916</v>
      </c>
      <c r="AU88" s="97" t="s">
        <v>22</v>
      </c>
      <c r="AV88" s="97" t="s">
        <v>22</v>
      </c>
      <c r="AW88" s="97" t="s">
        <v>22</v>
      </c>
      <c r="AX88" s="97" t="s">
        <v>22</v>
      </c>
      <c r="AY88" s="97" t="s">
        <v>22</v>
      </c>
      <c r="AZ88" s="97" t="s">
        <v>22</v>
      </c>
      <c r="BA88" s="97" t="s">
        <v>22</v>
      </c>
      <c r="BB88" s="97" t="s">
        <v>22</v>
      </c>
      <c r="BC88" s="109" t="s">
        <v>22</v>
      </c>
      <c r="BD88" s="110">
        <v>201</v>
      </c>
      <c r="BE88" s="110">
        <v>230</v>
      </c>
      <c r="BF88" s="110">
        <v>225</v>
      </c>
    </row>
    <row r="89" spans="1:93" x14ac:dyDescent="0.3">
      <c r="A89" s="9"/>
      <c r="B89" t="s">
        <v>142</v>
      </c>
      <c r="C89" s="97">
        <v>422</v>
      </c>
      <c r="D89" s="107">
        <v>705</v>
      </c>
      <c r="E89" s="108"/>
      <c r="F89" s="98"/>
      <c r="G89" s="98"/>
      <c r="H89" s="98">
        <v>6.2926531999999993E-2</v>
      </c>
      <c r="I89" s="100">
        <v>59.858156028000003</v>
      </c>
      <c r="J89" s="98">
        <v>54.411098154999998</v>
      </c>
      <c r="K89" s="98">
        <v>65.850515146000006</v>
      </c>
      <c r="L89" s="98">
        <v>1.0961338449</v>
      </c>
      <c r="M89" s="98">
        <v>0.9950640207</v>
      </c>
      <c r="N89" s="98">
        <v>1.2074694502000001</v>
      </c>
      <c r="O89" s="107">
        <v>533</v>
      </c>
      <c r="P89" s="107">
        <v>873</v>
      </c>
      <c r="Q89" s="108"/>
      <c r="R89" s="98"/>
      <c r="S89" s="98"/>
      <c r="T89" s="98">
        <v>3.0058132E-3</v>
      </c>
      <c r="U89" s="100">
        <v>61.053837342000001</v>
      </c>
      <c r="V89" s="98">
        <v>56.084562155999997</v>
      </c>
      <c r="W89" s="98">
        <v>66.463406523000003</v>
      </c>
      <c r="X89" s="98">
        <v>1.1396093822</v>
      </c>
      <c r="Y89" s="98">
        <v>1.0453590633000001</v>
      </c>
      <c r="Z89" s="98">
        <v>1.242357377</v>
      </c>
      <c r="AA89" s="107">
        <v>527</v>
      </c>
      <c r="AB89" s="107">
        <v>862</v>
      </c>
      <c r="AC89" s="108"/>
      <c r="AD89" s="98"/>
      <c r="AE89" s="98"/>
      <c r="AF89" s="98">
        <v>6.4545925999999997E-3</v>
      </c>
      <c r="AG89" s="100">
        <v>61.136890950999998</v>
      </c>
      <c r="AH89" s="98">
        <v>56.133798038999998</v>
      </c>
      <c r="AI89" s="98">
        <v>66.585899506999993</v>
      </c>
      <c r="AJ89" s="98">
        <v>1.1282911362000001</v>
      </c>
      <c r="AK89" s="98">
        <v>1.0344267718</v>
      </c>
      <c r="AL89" s="98">
        <v>1.2306727966</v>
      </c>
      <c r="AM89" s="98">
        <v>0.98234487029999995</v>
      </c>
      <c r="AN89" s="98">
        <v>1.0013603339999999</v>
      </c>
      <c r="AO89" s="98">
        <v>0.88777038070000003</v>
      </c>
      <c r="AP89" s="98">
        <v>1.1294840877000001</v>
      </c>
      <c r="AQ89" s="98">
        <v>0.76148240109999998</v>
      </c>
      <c r="AR89" s="98">
        <v>1.0199752446999999</v>
      </c>
      <c r="AS89" s="98">
        <v>0.89768762680000003</v>
      </c>
      <c r="AT89" s="98">
        <v>1.1589215098000001</v>
      </c>
      <c r="AU89" s="97" t="s">
        <v>22</v>
      </c>
      <c r="AV89" s="97">
        <v>2</v>
      </c>
      <c r="AW89" s="97" t="s">
        <v>22</v>
      </c>
      <c r="AX89" s="97" t="s">
        <v>22</v>
      </c>
      <c r="AY89" s="97" t="s">
        <v>22</v>
      </c>
      <c r="AZ89" s="97" t="s">
        <v>22</v>
      </c>
      <c r="BA89" s="97" t="s">
        <v>22</v>
      </c>
      <c r="BB89" s="97" t="s">
        <v>22</v>
      </c>
      <c r="BC89" s="109">
        <v>-2</v>
      </c>
      <c r="BD89" s="110">
        <v>422</v>
      </c>
      <c r="BE89" s="110">
        <v>533</v>
      </c>
      <c r="BF89" s="110">
        <v>527</v>
      </c>
    </row>
    <row r="90" spans="1:93" x14ac:dyDescent="0.3">
      <c r="A90" s="9"/>
      <c r="B90" t="s">
        <v>143</v>
      </c>
      <c r="C90" s="97">
        <v>379</v>
      </c>
      <c r="D90" s="107">
        <v>664</v>
      </c>
      <c r="E90" s="108"/>
      <c r="F90" s="98"/>
      <c r="G90" s="98"/>
      <c r="H90" s="98">
        <v>0.39502456270000003</v>
      </c>
      <c r="I90" s="100">
        <v>57.078313252999997</v>
      </c>
      <c r="J90" s="98">
        <v>51.611661972999997</v>
      </c>
      <c r="K90" s="98">
        <v>63.123986309999999</v>
      </c>
      <c r="L90" s="98">
        <v>1.0452288396</v>
      </c>
      <c r="M90" s="98">
        <v>0.94393299200000003</v>
      </c>
      <c r="N90" s="98">
        <v>1.1573950020999999</v>
      </c>
      <c r="O90" s="107">
        <v>421</v>
      </c>
      <c r="P90" s="107">
        <v>664</v>
      </c>
      <c r="Q90" s="108"/>
      <c r="R90" s="98"/>
      <c r="S90" s="98"/>
      <c r="T90" s="98">
        <v>6.4757520000000002E-4</v>
      </c>
      <c r="U90" s="100">
        <v>63.403614458</v>
      </c>
      <c r="V90" s="98">
        <v>57.627395470000003</v>
      </c>
      <c r="W90" s="98">
        <v>69.758806441999994</v>
      </c>
      <c r="X90" s="98">
        <v>1.1834694926</v>
      </c>
      <c r="Y90" s="98">
        <v>1.0742843788000001</v>
      </c>
      <c r="Z90" s="98">
        <v>1.3037516577999999</v>
      </c>
      <c r="AA90" s="107">
        <v>376</v>
      </c>
      <c r="AB90" s="107">
        <v>617</v>
      </c>
      <c r="AC90" s="108"/>
      <c r="AD90" s="98"/>
      <c r="AE90" s="98"/>
      <c r="AF90" s="98">
        <v>2.4441518400000001E-2</v>
      </c>
      <c r="AG90" s="100">
        <v>60.940032414999997</v>
      </c>
      <c r="AH90" s="98">
        <v>55.081443491000002</v>
      </c>
      <c r="AI90" s="98">
        <v>67.421754320999995</v>
      </c>
      <c r="AJ90" s="98">
        <v>1.1246580802999999</v>
      </c>
      <c r="AK90" s="98">
        <v>1.0152642747</v>
      </c>
      <c r="AL90" s="98">
        <v>1.2458389693</v>
      </c>
      <c r="AM90" s="98">
        <v>0.57649168549999996</v>
      </c>
      <c r="AN90" s="98">
        <v>0.96114445420000005</v>
      </c>
      <c r="AO90" s="98">
        <v>0.83635393250000001</v>
      </c>
      <c r="AP90" s="98">
        <v>1.1045546938999999</v>
      </c>
      <c r="AQ90" s="98">
        <v>0.1377449785</v>
      </c>
      <c r="AR90" s="98">
        <v>1.1108179419999999</v>
      </c>
      <c r="AS90" s="98">
        <v>0.96687588300000005</v>
      </c>
      <c r="AT90" s="98">
        <v>1.2761891384999999</v>
      </c>
      <c r="AU90" s="97" t="s">
        <v>22</v>
      </c>
      <c r="AV90" s="97">
        <v>2</v>
      </c>
      <c r="AW90" s="97" t="s">
        <v>22</v>
      </c>
      <c r="AX90" s="97" t="s">
        <v>22</v>
      </c>
      <c r="AY90" s="97" t="s">
        <v>22</v>
      </c>
      <c r="AZ90" s="97" t="s">
        <v>22</v>
      </c>
      <c r="BA90" s="97" t="s">
        <v>22</v>
      </c>
      <c r="BB90" s="97" t="s">
        <v>22</v>
      </c>
      <c r="BC90" s="109">
        <v>-2</v>
      </c>
      <c r="BD90" s="110">
        <v>379</v>
      </c>
      <c r="BE90" s="110">
        <v>421</v>
      </c>
      <c r="BF90" s="110">
        <v>376</v>
      </c>
    </row>
    <row r="91" spans="1:93" x14ac:dyDescent="0.3">
      <c r="A91" s="9"/>
      <c r="B91" t="s">
        <v>95</v>
      </c>
      <c r="C91" s="97">
        <v>529</v>
      </c>
      <c r="D91" s="107">
        <v>947</v>
      </c>
      <c r="E91" s="108"/>
      <c r="F91" s="98"/>
      <c r="G91" s="98"/>
      <c r="H91" s="98">
        <v>0.6082944817</v>
      </c>
      <c r="I91" s="100">
        <v>55.860612459999999</v>
      </c>
      <c r="J91" s="98">
        <v>51.297586240999998</v>
      </c>
      <c r="K91" s="98">
        <v>60.829529284000003</v>
      </c>
      <c r="L91" s="98">
        <v>1.0229300729999999</v>
      </c>
      <c r="M91" s="98">
        <v>0.93797787320000003</v>
      </c>
      <c r="N91" s="98">
        <v>1.1155763522</v>
      </c>
      <c r="O91" s="107">
        <v>576</v>
      </c>
      <c r="P91" s="107">
        <v>990</v>
      </c>
      <c r="Q91" s="108"/>
      <c r="R91" s="98"/>
      <c r="S91" s="98"/>
      <c r="T91" s="98">
        <v>5.1812283100000002E-2</v>
      </c>
      <c r="U91" s="100">
        <v>58.181818182000001</v>
      </c>
      <c r="V91" s="98">
        <v>53.619228131</v>
      </c>
      <c r="W91" s="98">
        <v>63.132650075999997</v>
      </c>
      <c r="X91" s="98">
        <v>1.0860012859999999</v>
      </c>
      <c r="Y91" s="98">
        <v>0.99935222540000002</v>
      </c>
      <c r="Z91" s="98">
        <v>1.1801632731</v>
      </c>
      <c r="AA91" s="107">
        <v>505</v>
      </c>
      <c r="AB91" s="107">
        <v>928</v>
      </c>
      <c r="AC91" s="108"/>
      <c r="AD91" s="98"/>
      <c r="AE91" s="98"/>
      <c r="AF91" s="98">
        <v>0.92452599280000003</v>
      </c>
      <c r="AG91" s="100">
        <v>54.418103447999997</v>
      </c>
      <c r="AH91" s="98">
        <v>49.872992805000003</v>
      </c>
      <c r="AI91" s="98">
        <v>59.377426866999997</v>
      </c>
      <c r="AJ91" s="98">
        <v>1.0042948343</v>
      </c>
      <c r="AK91" s="98">
        <v>0.91908162739999999</v>
      </c>
      <c r="AL91" s="98">
        <v>1.0974086351000001</v>
      </c>
      <c r="AM91" s="98">
        <v>0.27263268860000001</v>
      </c>
      <c r="AN91" s="98">
        <v>0.93531115300000001</v>
      </c>
      <c r="AO91" s="98">
        <v>0.82997604479999998</v>
      </c>
      <c r="AP91" s="98">
        <v>1.0540147013000001</v>
      </c>
      <c r="AQ91" s="98">
        <v>0.498992822</v>
      </c>
      <c r="AR91" s="98">
        <v>1.0415535315</v>
      </c>
      <c r="AS91" s="98">
        <v>0.92559731089999997</v>
      </c>
      <c r="AT91" s="98">
        <v>1.1720364204</v>
      </c>
      <c r="AU91" s="97" t="s">
        <v>22</v>
      </c>
      <c r="AV91" s="97" t="s">
        <v>22</v>
      </c>
      <c r="AW91" s="97" t="s">
        <v>22</v>
      </c>
      <c r="AX91" s="97" t="s">
        <v>22</v>
      </c>
      <c r="AY91" s="97" t="s">
        <v>22</v>
      </c>
      <c r="AZ91" s="97" t="s">
        <v>22</v>
      </c>
      <c r="BA91" s="97" t="s">
        <v>22</v>
      </c>
      <c r="BB91" s="97" t="s">
        <v>22</v>
      </c>
      <c r="BC91" s="109" t="s">
        <v>22</v>
      </c>
      <c r="BD91" s="110">
        <v>529</v>
      </c>
      <c r="BE91" s="110">
        <v>576</v>
      </c>
      <c r="BF91" s="110">
        <v>505</v>
      </c>
    </row>
    <row r="92" spans="1:93" x14ac:dyDescent="0.3">
      <c r="A92" s="9"/>
      <c r="B92" t="s">
        <v>105</v>
      </c>
      <c r="C92" s="97">
        <v>207</v>
      </c>
      <c r="D92" s="107">
        <v>380</v>
      </c>
      <c r="E92" s="108"/>
      <c r="F92" s="98"/>
      <c r="G92" s="98"/>
      <c r="H92" s="98">
        <v>0.97183666219999998</v>
      </c>
      <c r="I92" s="100">
        <v>54.473684210999998</v>
      </c>
      <c r="J92" s="98">
        <v>47.536166084999998</v>
      </c>
      <c r="K92" s="98">
        <v>62.423676872999998</v>
      </c>
      <c r="L92" s="98">
        <v>0.99753238129999999</v>
      </c>
      <c r="M92" s="98">
        <v>0.86967916020000002</v>
      </c>
      <c r="N92" s="98">
        <v>1.1441815525000001</v>
      </c>
      <c r="O92" s="107">
        <v>234</v>
      </c>
      <c r="P92" s="107">
        <v>408</v>
      </c>
      <c r="Q92" s="108"/>
      <c r="R92" s="98"/>
      <c r="S92" s="98"/>
      <c r="T92" s="98">
        <v>0.30073283740000001</v>
      </c>
      <c r="U92" s="100">
        <v>57.352941176000002</v>
      </c>
      <c r="V92" s="98">
        <v>50.455778180000003</v>
      </c>
      <c r="W92" s="98">
        <v>65.192926959000005</v>
      </c>
      <c r="X92" s="98">
        <v>1.0705297603999999</v>
      </c>
      <c r="Y92" s="98">
        <v>0.94089385430000005</v>
      </c>
      <c r="Z92" s="98">
        <v>1.2180268397</v>
      </c>
      <c r="AA92" s="107">
        <v>254</v>
      </c>
      <c r="AB92" s="107">
        <v>431</v>
      </c>
      <c r="AC92" s="108"/>
      <c r="AD92" s="98"/>
      <c r="AE92" s="98"/>
      <c r="AF92" s="98">
        <v>0.18438714149999999</v>
      </c>
      <c r="AG92" s="100">
        <v>58.932714617000002</v>
      </c>
      <c r="AH92" s="98">
        <v>52.113148371999998</v>
      </c>
      <c r="AI92" s="98">
        <v>66.644694490000006</v>
      </c>
      <c r="AJ92" s="98">
        <v>1.0876127081</v>
      </c>
      <c r="AK92" s="98">
        <v>0.96076483700000004</v>
      </c>
      <c r="AL92" s="98">
        <v>1.2312080514999999</v>
      </c>
      <c r="AM92" s="98">
        <v>0.76427250840000005</v>
      </c>
      <c r="AN92" s="98">
        <v>1.0275447677</v>
      </c>
      <c r="AO92" s="98">
        <v>0.86034330429999994</v>
      </c>
      <c r="AP92" s="98">
        <v>1.2272406194000001</v>
      </c>
      <c r="AQ92" s="98">
        <v>0.58933314439999995</v>
      </c>
      <c r="AR92" s="98">
        <v>1.052855925</v>
      </c>
      <c r="AS92" s="98">
        <v>0.87327246439999995</v>
      </c>
      <c r="AT92" s="98">
        <v>1.2693696915999999</v>
      </c>
      <c r="AU92" s="97" t="s">
        <v>22</v>
      </c>
      <c r="AV92" s="97" t="s">
        <v>22</v>
      </c>
      <c r="AW92" s="97" t="s">
        <v>22</v>
      </c>
      <c r="AX92" s="97" t="s">
        <v>22</v>
      </c>
      <c r="AY92" s="97" t="s">
        <v>22</v>
      </c>
      <c r="AZ92" s="97" t="s">
        <v>22</v>
      </c>
      <c r="BA92" s="97" t="s">
        <v>22</v>
      </c>
      <c r="BB92" s="97" t="s">
        <v>22</v>
      </c>
      <c r="BC92" s="109" t="s">
        <v>22</v>
      </c>
      <c r="BD92" s="110">
        <v>207</v>
      </c>
      <c r="BE92" s="110">
        <v>234</v>
      </c>
      <c r="BF92" s="110">
        <v>254</v>
      </c>
    </row>
    <row r="93" spans="1:93" x14ac:dyDescent="0.3">
      <c r="A93" s="9"/>
      <c r="B93" t="s">
        <v>104</v>
      </c>
      <c r="C93" s="97"/>
      <c r="D93" s="107"/>
      <c r="E93" s="108"/>
      <c r="F93" s="98"/>
      <c r="G93" s="98"/>
      <c r="H93" s="98"/>
      <c r="I93" s="100"/>
      <c r="J93" s="98"/>
      <c r="K93" s="98"/>
      <c r="L93" s="98"/>
      <c r="M93" s="98"/>
      <c r="N93" s="98"/>
      <c r="O93" s="107"/>
      <c r="P93" s="107"/>
      <c r="Q93" s="108"/>
      <c r="R93" s="98"/>
      <c r="S93" s="98"/>
      <c r="T93" s="98"/>
      <c r="U93" s="100"/>
      <c r="V93" s="98"/>
      <c r="W93" s="98"/>
      <c r="X93" s="98"/>
      <c r="Y93" s="98"/>
      <c r="Z93" s="98"/>
      <c r="AA93" s="107"/>
      <c r="AB93" s="107"/>
      <c r="AC93" s="108"/>
      <c r="AD93" s="98"/>
      <c r="AE93" s="98"/>
      <c r="AF93" s="98"/>
      <c r="AG93" s="100"/>
      <c r="AH93" s="98"/>
      <c r="AI93" s="98"/>
      <c r="AJ93" s="98"/>
      <c r="AK93" s="98"/>
      <c r="AL93" s="98"/>
      <c r="AM93" s="98">
        <v>0.17106084220000001</v>
      </c>
      <c r="AN93" s="98">
        <v>0.78486875970000003</v>
      </c>
      <c r="AO93" s="98">
        <v>0.55482862610000006</v>
      </c>
      <c r="AP93" s="98">
        <v>1.1102869262999999</v>
      </c>
      <c r="AQ93" s="98">
        <v>0.65245531040000004</v>
      </c>
      <c r="AR93" s="98">
        <v>1.0794444444</v>
      </c>
      <c r="AS93" s="98">
        <v>0.7739463217</v>
      </c>
      <c r="AT93" s="98">
        <v>1.5055311667</v>
      </c>
      <c r="AU93" s="97" t="s">
        <v>22</v>
      </c>
      <c r="AV93" s="97" t="s">
        <v>22</v>
      </c>
      <c r="AW93" s="97" t="s">
        <v>22</v>
      </c>
      <c r="AX93" s="97" t="s">
        <v>22</v>
      </c>
      <c r="AY93" s="97" t="s">
        <v>22</v>
      </c>
      <c r="AZ93" s="97" t="s">
        <v>405</v>
      </c>
      <c r="BA93" s="97" t="s">
        <v>405</v>
      </c>
      <c r="BB93" s="97" t="s">
        <v>405</v>
      </c>
      <c r="BC93" s="109" t="s">
        <v>406</v>
      </c>
      <c r="BD93" s="110"/>
      <c r="BE93" s="110"/>
      <c r="BF93" s="110"/>
    </row>
    <row r="94" spans="1:93" x14ac:dyDescent="0.3">
      <c r="A94" s="9"/>
      <c r="B94" t="s">
        <v>106</v>
      </c>
      <c r="C94" s="97">
        <v>422</v>
      </c>
      <c r="D94" s="107">
        <v>736</v>
      </c>
      <c r="E94" s="108"/>
      <c r="F94" s="98"/>
      <c r="G94" s="98"/>
      <c r="H94" s="98">
        <v>0.32322715769999999</v>
      </c>
      <c r="I94" s="100">
        <v>57.336956522000001</v>
      </c>
      <c r="J94" s="98">
        <v>52.119326356999998</v>
      </c>
      <c r="K94" s="98">
        <v>63.076920078000001</v>
      </c>
      <c r="L94" s="98">
        <v>1.0499651640000001</v>
      </c>
      <c r="M94" s="98">
        <v>0.95315235679999999</v>
      </c>
      <c r="N94" s="98">
        <v>1.156611362</v>
      </c>
      <c r="O94" s="107">
        <v>451</v>
      </c>
      <c r="P94" s="107">
        <v>770</v>
      </c>
      <c r="Q94" s="108"/>
      <c r="R94" s="98"/>
      <c r="S94" s="98"/>
      <c r="T94" s="98">
        <v>6.1876466099999999E-2</v>
      </c>
      <c r="U94" s="100">
        <v>58.571428570999998</v>
      </c>
      <c r="V94" s="98">
        <v>53.407752381000002</v>
      </c>
      <c r="W94" s="98">
        <v>64.234349731999998</v>
      </c>
      <c r="X94" s="98">
        <v>1.0932736161000001</v>
      </c>
      <c r="Y94" s="98">
        <v>0.99557843729999995</v>
      </c>
      <c r="Z94" s="98">
        <v>1.2005555311</v>
      </c>
      <c r="AA94" s="107">
        <v>475</v>
      </c>
      <c r="AB94" s="107">
        <v>804</v>
      </c>
      <c r="AC94" s="108"/>
      <c r="AD94" s="98"/>
      <c r="AE94" s="98"/>
      <c r="AF94" s="98">
        <v>6.3501888000000006E-2</v>
      </c>
      <c r="AG94" s="100">
        <v>59.07960199</v>
      </c>
      <c r="AH94" s="98">
        <v>53.998507412000002</v>
      </c>
      <c r="AI94" s="98">
        <v>64.638812044000005</v>
      </c>
      <c r="AJ94" s="98">
        <v>1.0903235382000001</v>
      </c>
      <c r="AK94" s="98">
        <v>0.99515123819999995</v>
      </c>
      <c r="AL94" s="98">
        <v>1.1945977377999999</v>
      </c>
      <c r="AM94" s="98">
        <v>0.89546292800000005</v>
      </c>
      <c r="AN94" s="98">
        <v>1.0086761314999999</v>
      </c>
      <c r="AO94" s="98">
        <v>0.88672409159999999</v>
      </c>
      <c r="AP94" s="98">
        <v>1.1474003559999999</v>
      </c>
      <c r="AQ94" s="98">
        <v>0.75312506680000002</v>
      </c>
      <c r="AR94" s="98">
        <v>1.0215301286</v>
      </c>
      <c r="AS94" s="98">
        <v>0.8945440858</v>
      </c>
      <c r="AT94" s="98">
        <v>1.1665426225</v>
      </c>
      <c r="AU94" s="97" t="s">
        <v>22</v>
      </c>
      <c r="AV94" s="97" t="s">
        <v>22</v>
      </c>
      <c r="AW94" s="97" t="s">
        <v>22</v>
      </c>
      <c r="AX94" s="97" t="s">
        <v>22</v>
      </c>
      <c r="AY94" s="97" t="s">
        <v>22</v>
      </c>
      <c r="AZ94" s="97" t="s">
        <v>22</v>
      </c>
      <c r="BA94" s="97" t="s">
        <v>22</v>
      </c>
      <c r="BB94" s="97" t="s">
        <v>22</v>
      </c>
      <c r="BC94" s="109" t="s">
        <v>22</v>
      </c>
      <c r="BD94" s="110">
        <v>422</v>
      </c>
      <c r="BE94" s="110">
        <v>451</v>
      </c>
      <c r="BF94" s="110">
        <v>475</v>
      </c>
    </row>
    <row r="95" spans="1:93" x14ac:dyDescent="0.3">
      <c r="A95" s="9"/>
      <c r="B95" t="s">
        <v>96</v>
      </c>
      <c r="C95" s="97">
        <v>486</v>
      </c>
      <c r="D95" s="107">
        <v>827</v>
      </c>
      <c r="E95" s="108"/>
      <c r="F95" s="98"/>
      <c r="G95" s="98"/>
      <c r="H95" s="98">
        <v>0.1113126205</v>
      </c>
      <c r="I95" s="100">
        <v>58.766626359999997</v>
      </c>
      <c r="J95" s="98">
        <v>53.767454172000001</v>
      </c>
      <c r="K95" s="98">
        <v>64.230609891</v>
      </c>
      <c r="L95" s="98">
        <v>1.0761455476999999</v>
      </c>
      <c r="M95" s="98">
        <v>0.98319907090000003</v>
      </c>
      <c r="N95" s="98">
        <v>1.1778786964000001</v>
      </c>
      <c r="O95" s="107">
        <v>527</v>
      </c>
      <c r="P95" s="107">
        <v>901</v>
      </c>
      <c r="Q95" s="108"/>
      <c r="R95" s="98"/>
      <c r="S95" s="98"/>
      <c r="T95" s="98">
        <v>4.7428741500000003E-2</v>
      </c>
      <c r="U95" s="100">
        <v>58.490566037999997</v>
      </c>
      <c r="V95" s="98">
        <v>53.704033195999997</v>
      </c>
      <c r="W95" s="98">
        <v>63.703712957999997</v>
      </c>
      <c r="X95" s="98">
        <v>1.0917642646000001</v>
      </c>
      <c r="Y95" s="98">
        <v>1.0009963754</v>
      </c>
      <c r="Z95" s="98">
        <v>1.1907627626999999</v>
      </c>
      <c r="AA95" s="107">
        <v>455</v>
      </c>
      <c r="AB95" s="107">
        <v>781</v>
      </c>
      <c r="AC95" s="108"/>
      <c r="AD95" s="98"/>
      <c r="AE95" s="98"/>
      <c r="AF95" s="98">
        <v>0.12769327320000001</v>
      </c>
      <c r="AG95" s="100">
        <v>58.258642766000001</v>
      </c>
      <c r="AH95" s="98">
        <v>53.144144334000003</v>
      </c>
      <c r="AI95" s="98">
        <v>63.865351478000001</v>
      </c>
      <c r="AJ95" s="98">
        <v>1.0751726039</v>
      </c>
      <c r="AK95" s="98">
        <v>0.97943483919999996</v>
      </c>
      <c r="AL95" s="98">
        <v>1.1802685406</v>
      </c>
      <c r="AM95" s="98">
        <v>0.95049633450000004</v>
      </c>
      <c r="AN95" s="98">
        <v>0.99603486019999998</v>
      </c>
      <c r="AO95" s="98">
        <v>0.87862197180000001</v>
      </c>
      <c r="AP95" s="98">
        <v>1.1291379849000001</v>
      </c>
      <c r="AQ95" s="98">
        <v>0.94031729779999995</v>
      </c>
      <c r="AR95" s="98">
        <v>0.99530243029999999</v>
      </c>
      <c r="AS95" s="98">
        <v>0.8798791735</v>
      </c>
      <c r="AT95" s="98">
        <v>1.1258670025999999</v>
      </c>
      <c r="AU95" s="97" t="s">
        <v>22</v>
      </c>
      <c r="AV95" s="97" t="s">
        <v>22</v>
      </c>
      <c r="AW95" s="97" t="s">
        <v>22</v>
      </c>
      <c r="AX95" s="97" t="s">
        <v>22</v>
      </c>
      <c r="AY95" s="97" t="s">
        <v>22</v>
      </c>
      <c r="AZ95" s="97" t="s">
        <v>22</v>
      </c>
      <c r="BA95" s="97" t="s">
        <v>22</v>
      </c>
      <c r="BB95" s="97" t="s">
        <v>22</v>
      </c>
      <c r="BC95" s="109" t="s">
        <v>22</v>
      </c>
      <c r="BD95" s="110">
        <v>486</v>
      </c>
      <c r="BE95" s="110">
        <v>527</v>
      </c>
      <c r="BF95" s="110">
        <v>455</v>
      </c>
    </row>
    <row r="96" spans="1:93" x14ac:dyDescent="0.3">
      <c r="A96" s="9"/>
      <c r="B96" t="s">
        <v>97</v>
      </c>
      <c r="C96" s="97">
        <v>349</v>
      </c>
      <c r="D96" s="107">
        <v>593</v>
      </c>
      <c r="E96" s="108"/>
      <c r="F96" s="98"/>
      <c r="G96" s="98"/>
      <c r="H96" s="98">
        <v>0.16680158349999999</v>
      </c>
      <c r="I96" s="100">
        <v>58.853288364000001</v>
      </c>
      <c r="J96" s="98">
        <v>52.991591098999997</v>
      </c>
      <c r="K96" s="98">
        <v>65.363380857999999</v>
      </c>
      <c r="L96" s="98">
        <v>1.0777325187</v>
      </c>
      <c r="M96" s="98">
        <v>0.96921944090000001</v>
      </c>
      <c r="N96" s="98">
        <v>1.1983946389</v>
      </c>
      <c r="O96" s="107">
        <v>292</v>
      </c>
      <c r="P96" s="107">
        <v>575</v>
      </c>
      <c r="Q96" s="108"/>
      <c r="R96" s="98"/>
      <c r="S96" s="98"/>
      <c r="T96" s="98">
        <v>0.36488284370000001</v>
      </c>
      <c r="U96" s="100">
        <v>50.782608695999997</v>
      </c>
      <c r="V96" s="98">
        <v>45.279560648</v>
      </c>
      <c r="W96" s="98">
        <v>56.954469279000001</v>
      </c>
      <c r="X96" s="98">
        <v>0.94789025289999995</v>
      </c>
      <c r="Y96" s="98">
        <v>0.84427505329999997</v>
      </c>
      <c r="Z96" s="98">
        <v>1.0642218173</v>
      </c>
      <c r="AA96" s="107">
        <v>316</v>
      </c>
      <c r="AB96" s="107">
        <v>560</v>
      </c>
      <c r="AC96" s="108"/>
      <c r="AD96" s="98"/>
      <c r="AE96" s="98"/>
      <c r="AF96" s="98">
        <v>0.47544509829999998</v>
      </c>
      <c r="AG96" s="100">
        <v>56.428571429000002</v>
      </c>
      <c r="AH96" s="98">
        <v>50.537671455000002</v>
      </c>
      <c r="AI96" s="98">
        <v>63.006141395</v>
      </c>
      <c r="AJ96" s="98">
        <v>1.0413983436000001</v>
      </c>
      <c r="AK96" s="98">
        <v>0.93160931749999998</v>
      </c>
      <c r="AL96" s="98">
        <v>1.1641258730999999</v>
      </c>
      <c r="AM96" s="98">
        <v>0.19404256980000001</v>
      </c>
      <c r="AN96" s="98">
        <v>1.1111790607000001</v>
      </c>
      <c r="AO96" s="98">
        <v>0.94773874280000003</v>
      </c>
      <c r="AP96" s="98">
        <v>1.3028051393</v>
      </c>
      <c r="AQ96" s="98">
        <v>6.2924414400000003E-2</v>
      </c>
      <c r="AR96" s="98">
        <v>0.86286782110000004</v>
      </c>
      <c r="AS96" s="98">
        <v>0.73864533040000002</v>
      </c>
      <c r="AT96" s="98">
        <v>1.0079815657</v>
      </c>
      <c r="AU96" s="97" t="s">
        <v>22</v>
      </c>
      <c r="AV96" s="97" t="s">
        <v>22</v>
      </c>
      <c r="AW96" s="97" t="s">
        <v>22</v>
      </c>
      <c r="AX96" s="97" t="s">
        <v>22</v>
      </c>
      <c r="AY96" s="97" t="s">
        <v>22</v>
      </c>
      <c r="AZ96" s="97" t="s">
        <v>22</v>
      </c>
      <c r="BA96" s="97" t="s">
        <v>22</v>
      </c>
      <c r="BB96" s="97" t="s">
        <v>22</v>
      </c>
      <c r="BC96" s="109" t="s">
        <v>22</v>
      </c>
      <c r="BD96" s="110">
        <v>349</v>
      </c>
      <c r="BE96" s="110">
        <v>292</v>
      </c>
      <c r="BF96" s="110">
        <v>316</v>
      </c>
    </row>
    <row r="97" spans="1:93" x14ac:dyDescent="0.3">
      <c r="A97" s="9"/>
      <c r="B97" t="s">
        <v>98</v>
      </c>
      <c r="C97" s="97">
        <v>106</v>
      </c>
      <c r="D97" s="107">
        <v>202</v>
      </c>
      <c r="E97" s="108"/>
      <c r="F97" s="98"/>
      <c r="G97" s="98"/>
      <c r="H97" s="98">
        <v>0.68267809170000004</v>
      </c>
      <c r="I97" s="100">
        <v>52.475247525</v>
      </c>
      <c r="J97" s="98">
        <v>43.378895837000002</v>
      </c>
      <c r="K97" s="98">
        <v>63.479061641000001</v>
      </c>
      <c r="L97" s="98">
        <v>0.96093663169999999</v>
      </c>
      <c r="M97" s="98">
        <v>0.79383127070000004</v>
      </c>
      <c r="N97" s="98">
        <v>1.1632184876</v>
      </c>
      <c r="O97" s="107">
        <v>100</v>
      </c>
      <c r="P97" s="107">
        <v>212</v>
      </c>
      <c r="Q97" s="108"/>
      <c r="R97" s="98"/>
      <c r="S97" s="98"/>
      <c r="T97" s="98">
        <v>0.20439583650000001</v>
      </c>
      <c r="U97" s="100">
        <v>47.169811320999997</v>
      </c>
      <c r="V97" s="98">
        <v>38.774301659999999</v>
      </c>
      <c r="W97" s="98">
        <v>57.383137923</v>
      </c>
      <c r="X97" s="98">
        <v>0.88045505209999997</v>
      </c>
      <c r="Y97" s="98">
        <v>0.72329633069999999</v>
      </c>
      <c r="Z97" s="98">
        <v>1.0717614148000001</v>
      </c>
      <c r="AA97" s="107">
        <v>112</v>
      </c>
      <c r="AB97" s="107">
        <v>205</v>
      </c>
      <c r="AC97" s="108"/>
      <c r="AD97" s="98"/>
      <c r="AE97" s="98"/>
      <c r="AF97" s="98">
        <v>0.93069978360000005</v>
      </c>
      <c r="AG97" s="100">
        <v>54.634146340999997</v>
      </c>
      <c r="AH97" s="98">
        <v>45.397629477000002</v>
      </c>
      <c r="AI97" s="98">
        <v>65.749907668999995</v>
      </c>
      <c r="AJ97" s="98">
        <v>1.0082819406000001</v>
      </c>
      <c r="AK97" s="98">
        <v>0.83724544560000003</v>
      </c>
      <c r="AL97" s="98">
        <v>1.214258587</v>
      </c>
      <c r="AM97" s="98">
        <v>0.28562439909999998</v>
      </c>
      <c r="AN97" s="98">
        <v>1.1582439024</v>
      </c>
      <c r="AO97" s="98">
        <v>0.88448554499999998</v>
      </c>
      <c r="AP97" s="98">
        <v>1.5167335918</v>
      </c>
      <c r="AQ97" s="98">
        <v>0.44451895009999998</v>
      </c>
      <c r="AR97" s="98">
        <v>0.89889640439999996</v>
      </c>
      <c r="AS97" s="98">
        <v>0.68398606900000003</v>
      </c>
      <c r="AT97" s="98">
        <v>1.1813321681</v>
      </c>
      <c r="AU97" s="97" t="s">
        <v>22</v>
      </c>
      <c r="AV97" s="97" t="s">
        <v>22</v>
      </c>
      <c r="AW97" s="97" t="s">
        <v>22</v>
      </c>
      <c r="AX97" s="97" t="s">
        <v>22</v>
      </c>
      <c r="AY97" s="97" t="s">
        <v>22</v>
      </c>
      <c r="AZ97" s="97" t="s">
        <v>22</v>
      </c>
      <c r="BA97" s="97" t="s">
        <v>22</v>
      </c>
      <c r="BB97" s="97" t="s">
        <v>22</v>
      </c>
      <c r="BC97" s="109" t="s">
        <v>22</v>
      </c>
      <c r="BD97" s="110">
        <v>106</v>
      </c>
      <c r="BE97" s="110">
        <v>100</v>
      </c>
      <c r="BF97" s="110">
        <v>112</v>
      </c>
    </row>
    <row r="98" spans="1:93" x14ac:dyDescent="0.3">
      <c r="A98" s="9"/>
      <c r="B98" t="s">
        <v>99</v>
      </c>
      <c r="C98" s="97">
        <v>342</v>
      </c>
      <c r="D98" s="107">
        <v>622</v>
      </c>
      <c r="E98" s="108"/>
      <c r="F98" s="98"/>
      <c r="G98" s="98"/>
      <c r="H98" s="98">
        <v>0.90027936880000003</v>
      </c>
      <c r="I98" s="100">
        <v>54.983922829999997</v>
      </c>
      <c r="J98" s="98">
        <v>49.454750292999996</v>
      </c>
      <c r="K98" s="98">
        <v>61.131271552999998</v>
      </c>
      <c r="L98" s="98">
        <v>1.0068759671</v>
      </c>
      <c r="M98" s="98">
        <v>0.90454130600000004</v>
      </c>
      <c r="N98" s="98">
        <v>1.1207881900000001</v>
      </c>
      <c r="O98" s="107">
        <v>375</v>
      </c>
      <c r="P98" s="107">
        <v>714</v>
      </c>
      <c r="Q98" s="108"/>
      <c r="R98" s="98"/>
      <c r="S98" s="98"/>
      <c r="T98" s="98">
        <v>0.70393036060000003</v>
      </c>
      <c r="U98" s="100">
        <v>52.521008403000003</v>
      </c>
      <c r="V98" s="98">
        <v>47.465405701000002</v>
      </c>
      <c r="W98" s="98">
        <v>58.115089990000001</v>
      </c>
      <c r="X98" s="98">
        <v>0.98033860839999998</v>
      </c>
      <c r="Y98" s="98">
        <v>0.88490808649999997</v>
      </c>
      <c r="Z98" s="98">
        <v>1.0860605771</v>
      </c>
      <c r="AA98" s="107">
        <v>423</v>
      </c>
      <c r="AB98" s="107">
        <v>723</v>
      </c>
      <c r="AC98" s="108"/>
      <c r="AD98" s="98"/>
      <c r="AE98" s="98"/>
      <c r="AF98" s="98">
        <v>0.119647477</v>
      </c>
      <c r="AG98" s="100">
        <v>58.506224066000001</v>
      </c>
      <c r="AH98" s="98">
        <v>53.188192854999997</v>
      </c>
      <c r="AI98" s="98">
        <v>64.355979602999994</v>
      </c>
      <c r="AJ98" s="98">
        <v>1.0797417566</v>
      </c>
      <c r="AK98" s="98">
        <v>0.98029427359999999</v>
      </c>
      <c r="AL98" s="98">
        <v>1.1892778448000001</v>
      </c>
      <c r="AM98" s="98">
        <v>0.12812218089999999</v>
      </c>
      <c r="AN98" s="98">
        <v>1.1139585061999999</v>
      </c>
      <c r="AO98" s="98">
        <v>0.96938273610000003</v>
      </c>
      <c r="AP98" s="98">
        <v>1.2800966092999999</v>
      </c>
      <c r="AQ98" s="98">
        <v>0.53993647349999996</v>
      </c>
      <c r="AR98" s="98">
        <v>0.9552066441</v>
      </c>
      <c r="AS98" s="98">
        <v>0.82499721179999996</v>
      </c>
      <c r="AT98" s="98">
        <v>1.1059670504000001</v>
      </c>
      <c r="AU98" s="97" t="s">
        <v>22</v>
      </c>
      <c r="AV98" s="97" t="s">
        <v>22</v>
      </c>
      <c r="AW98" s="97" t="s">
        <v>22</v>
      </c>
      <c r="AX98" s="97" t="s">
        <v>22</v>
      </c>
      <c r="AY98" s="97" t="s">
        <v>22</v>
      </c>
      <c r="AZ98" s="97" t="s">
        <v>22</v>
      </c>
      <c r="BA98" s="97" t="s">
        <v>22</v>
      </c>
      <c r="BB98" s="97" t="s">
        <v>22</v>
      </c>
      <c r="BC98" s="109" t="s">
        <v>22</v>
      </c>
      <c r="BD98" s="110">
        <v>342</v>
      </c>
      <c r="BE98" s="110">
        <v>375</v>
      </c>
      <c r="BF98" s="110">
        <v>423</v>
      </c>
    </row>
    <row r="99" spans="1:93" x14ac:dyDescent="0.3">
      <c r="A99" s="9"/>
      <c r="B99" t="s">
        <v>100</v>
      </c>
      <c r="C99" s="97">
        <v>519</v>
      </c>
      <c r="D99" s="107">
        <v>902</v>
      </c>
      <c r="E99" s="108"/>
      <c r="F99" s="98"/>
      <c r="G99" s="98"/>
      <c r="H99" s="98">
        <v>0.2416755468</v>
      </c>
      <c r="I99" s="100">
        <v>57.538802660999998</v>
      </c>
      <c r="J99" s="98">
        <v>52.795537963000001</v>
      </c>
      <c r="K99" s="98">
        <v>62.708212461999999</v>
      </c>
      <c r="L99" s="98">
        <v>1.0536614085</v>
      </c>
      <c r="M99" s="98">
        <v>0.96538134220000005</v>
      </c>
      <c r="N99" s="98">
        <v>1.1500143159</v>
      </c>
      <c r="O99" s="107">
        <v>529</v>
      </c>
      <c r="P99" s="107">
        <v>1017</v>
      </c>
      <c r="Q99" s="108"/>
      <c r="R99" s="98"/>
      <c r="S99" s="98"/>
      <c r="T99" s="98">
        <v>0.50420092370000003</v>
      </c>
      <c r="U99" s="100">
        <v>52.015732546999999</v>
      </c>
      <c r="V99" s="98">
        <v>47.766778928999997</v>
      </c>
      <c r="W99" s="98">
        <v>56.642639361999997</v>
      </c>
      <c r="X99" s="98">
        <v>0.97090730759999999</v>
      </c>
      <c r="Y99" s="98">
        <v>0.89032876989999998</v>
      </c>
      <c r="Z99" s="98">
        <v>1.0587785453</v>
      </c>
      <c r="AA99" s="107">
        <v>524</v>
      </c>
      <c r="AB99" s="107">
        <v>962</v>
      </c>
      <c r="AC99" s="108"/>
      <c r="AD99" s="98"/>
      <c r="AE99" s="98"/>
      <c r="AF99" s="98">
        <v>0.9062013512</v>
      </c>
      <c r="AG99" s="100">
        <v>54.469854470000001</v>
      </c>
      <c r="AH99" s="98">
        <v>50.000149499999999</v>
      </c>
      <c r="AI99" s="98">
        <v>59.339123495000003</v>
      </c>
      <c r="AJ99" s="98">
        <v>1.0052499076999999</v>
      </c>
      <c r="AK99" s="98">
        <v>0.92140046539999998</v>
      </c>
      <c r="AL99" s="98">
        <v>1.0967298313</v>
      </c>
      <c r="AM99" s="98">
        <v>0.45447064399999998</v>
      </c>
      <c r="AN99" s="98">
        <v>1.047180378</v>
      </c>
      <c r="AO99" s="98">
        <v>0.92802248190000003</v>
      </c>
      <c r="AP99" s="98">
        <v>1.1816381235</v>
      </c>
      <c r="AQ99" s="98">
        <v>0.1023952937</v>
      </c>
      <c r="AR99" s="98">
        <v>0.90401138260000002</v>
      </c>
      <c r="AS99" s="98">
        <v>0.80091070340000003</v>
      </c>
      <c r="AT99" s="98">
        <v>1.0203841407000001</v>
      </c>
      <c r="AU99" s="97" t="s">
        <v>22</v>
      </c>
      <c r="AV99" s="97" t="s">
        <v>22</v>
      </c>
      <c r="AW99" s="97" t="s">
        <v>22</v>
      </c>
      <c r="AX99" s="97" t="s">
        <v>22</v>
      </c>
      <c r="AY99" s="97" t="s">
        <v>22</v>
      </c>
      <c r="AZ99" s="97" t="s">
        <v>22</v>
      </c>
      <c r="BA99" s="97" t="s">
        <v>22</v>
      </c>
      <c r="BB99" s="97" t="s">
        <v>22</v>
      </c>
      <c r="BC99" s="109" t="s">
        <v>22</v>
      </c>
      <c r="BD99" s="110">
        <v>519</v>
      </c>
      <c r="BE99" s="110">
        <v>529</v>
      </c>
      <c r="BF99" s="110">
        <v>524</v>
      </c>
    </row>
    <row r="100" spans="1:93" x14ac:dyDescent="0.3">
      <c r="A100" s="9"/>
      <c r="B100" t="s">
        <v>101</v>
      </c>
      <c r="C100" s="97">
        <v>277</v>
      </c>
      <c r="D100" s="107">
        <v>477</v>
      </c>
      <c r="E100" s="108"/>
      <c r="F100" s="98"/>
      <c r="G100" s="98"/>
      <c r="H100" s="98">
        <v>0.3105865545</v>
      </c>
      <c r="I100" s="100">
        <v>58.071278825999997</v>
      </c>
      <c r="J100" s="98">
        <v>51.619957898999999</v>
      </c>
      <c r="K100" s="98">
        <v>65.328868169000003</v>
      </c>
      <c r="L100" s="98">
        <v>1.0634122125000001</v>
      </c>
      <c r="M100" s="98">
        <v>0.94425554099999998</v>
      </c>
      <c r="N100" s="98">
        <v>1.1976053987999999</v>
      </c>
      <c r="O100" s="107">
        <v>273</v>
      </c>
      <c r="P100" s="107">
        <v>521</v>
      </c>
      <c r="Q100" s="108"/>
      <c r="R100" s="98"/>
      <c r="S100" s="98"/>
      <c r="T100" s="98">
        <v>0.71637819110000001</v>
      </c>
      <c r="U100" s="100">
        <v>52.399232245999997</v>
      </c>
      <c r="V100" s="98">
        <v>46.538015805000001</v>
      </c>
      <c r="W100" s="98">
        <v>58.998637832999997</v>
      </c>
      <c r="X100" s="98">
        <v>0.97806557760000001</v>
      </c>
      <c r="Y100" s="98">
        <v>0.86777022130000003</v>
      </c>
      <c r="Z100" s="98">
        <v>1.1023796976</v>
      </c>
      <c r="AA100" s="107">
        <v>233</v>
      </c>
      <c r="AB100" s="107">
        <v>460</v>
      </c>
      <c r="AC100" s="108"/>
      <c r="AD100" s="98"/>
      <c r="AE100" s="98"/>
      <c r="AF100" s="98">
        <v>0.30706598140000002</v>
      </c>
      <c r="AG100" s="100">
        <v>50.652173912999999</v>
      </c>
      <c r="AH100" s="98">
        <v>44.548596087999996</v>
      </c>
      <c r="AI100" s="98">
        <v>57.591999467000001</v>
      </c>
      <c r="AJ100" s="98">
        <v>0.93479400030000004</v>
      </c>
      <c r="AK100" s="98">
        <v>0.82133926219999998</v>
      </c>
      <c r="AL100" s="98">
        <v>1.0639206758999999</v>
      </c>
      <c r="AM100" s="98">
        <v>0.70379890540000001</v>
      </c>
      <c r="AN100" s="98">
        <v>0.96665870359999995</v>
      </c>
      <c r="AO100" s="98">
        <v>0.81162335019999998</v>
      </c>
      <c r="AP100" s="98">
        <v>1.1513087309000001</v>
      </c>
      <c r="AQ100" s="98">
        <v>0.22814084579999999</v>
      </c>
      <c r="AR100" s="98">
        <v>0.9023261293</v>
      </c>
      <c r="AS100" s="98">
        <v>0.76343295359999996</v>
      </c>
      <c r="AT100" s="98">
        <v>1.0664884712</v>
      </c>
      <c r="AU100" s="97" t="s">
        <v>22</v>
      </c>
      <c r="AV100" s="97" t="s">
        <v>22</v>
      </c>
      <c r="AW100" s="97" t="s">
        <v>22</v>
      </c>
      <c r="AX100" s="97" t="s">
        <v>22</v>
      </c>
      <c r="AY100" s="97" t="s">
        <v>22</v>
      </c>
      <c r="AZ100" s="97" t="s">
        <v>22</v>
      </c>
      <c r="BA100" s="97" t="s">
        <v>22</v>
      </c>
      <c r="BB100" s="97" t="s">
        <v>22</v>
      </c>
      <c r="BC100" s="109" t="s">
        <v>22</v>
      </c>
      <c r="BD100" s="110">
        <v>277</v>
      </c>
      <c r="BE100" s="110">
        <v>273</v>
      </c>
      <c r="BF100" s="110">
        <v>233</v>
      </c>
    </row>
    <row r="101" spans="1:93" x14ac:dyDescent="0.3">
      <c r="A101" s="9"/>
      <c r="B101" t="s">
        <v>144</v>
      </c>
      <c r="C101" s="97">
        <v>137</v>
      </c>
      <c r="D101" s="107">
        <v>235</v>
      </c>
      <c r="E101" s="108"/>
      <c r="F101" s="98"/>
      <c r="G101" s="98"/>
      <c r="H101" s="98">
        <v>0.44620183520000001</v>
      </c>
      <c r="I101" s="100">
        <v>58.297872339999998</v>
      </c>
      <c r="J101" s="98">
        <v>49.309392185999997</v>
      </c>
      <c r="K101" s="98">
        <v>68.924839036999998</v>
      </c>
      <c r="L101" s="98">
        <v>1.0675616357</v>
      </c>
      <c r="M101" s="98">
        <v>0.90227674349999998</v>
      </c>
      <c r="N101" s="98">
        <v>1.263124484</v>
      </c>
      <c r="O101" s="107">
        <v>172</v>
      </c>
      <c r="P101" s="107">
        <v>294</v>
      </c>
      <c r="Q101" s="108"/>
      <c r="R101" s="98"/>
      <c r="S101" s="98"/>
      <c r="T101" s="98">
        <v>0.25095873680000003</v>
      </c>
      <c r="U101" s="100">
        <v>58.503401361000002</v>
      </c>
      <c r="V101" s="98">
        <v>50.382255651999998</v>
      </c>
      <c r="W101" s="98">
        <v>67.933599369000007</v>
      </c>
      <c r="X101" s="98">
        <v>1.0920038442</v>
      </c>
      <c r="Y101" s="98">
        <v>0.93964962829999998</v>
      </c>
      <c r="Z101" s="98">
        <v>1.2690606793999999</v>
      </c>
      <c r="AA101" s="107">
        <v>160</v>
      </c>
      <c r="AB101" s="107">
        <v>280</v>
      </c>
      <c r="AC101" s="108"/>
      <c r="AD101" s="98"/>
      <c r="AE101" s="98"/>
      <c r="AF101" s="98">
        <v>0.50370300649999999</v>
      </c>
      <c r="AG101" s="100">
        <v>57.142857143000001</v>
      </c>
      <c r="AH101" s="98">
        <v>48.940517884000002</v>
      </c>
      <c r="AI101" s="98">
        <v>66.719893119999995</v>
      </c>
      <c r="AJ101" s="98">
        <v>1.0545806011000001</v>
      </c>
      <c r="AK101" s="98">
        <v>0.90246473709999997</v>
      </c>
      <c r="AL101" s="98">
        <v>1.2323365098000001</v>
      </c>
      <c r="AM101" s="98">
        <v>0.83036539730000003</v>
      </c>
      <c r="AN101" s="98">
        <v>0.97674418600000001</v>
      </c>
      <c r="AO101" s="98">
        <v>0.78756831689999995</v>
      </c>
      <c r="AP101" s="98">
        <v>1.2113605696</v>
      </c>
      <c r="AQ101" s="98">
        <v>0.97548268059999999</v>
      </c>
      <c r="AR101" s="98">
        <v>1.0035254978000001</v>
      </c>
      <c r="AS101" s="98">
        <v>0.80177919490000005</v>
      </c>
      <c r="AT101" s="98">
        <v>1.2560358651000001</v>
      </c>
      <c r="AU101" s="97" t="s">
        <v>22</v>
      </c>
      <c r="AV101" s="97" t="s">
        <v>22</v>
      </c>
      <c r="AW101" s="97" t="s">
        <v>22</v>
      </c>
      <c r="AX101" s="97" t="s">
        <v>22</v>
      </c>
      <c r="AY101" s="97" t="s">
        <v>22</v>
      </c>
      <c r="AZ101" s="97" t="s">
        <v>22</v>
      </c>
      <c r="BA101" s="97" t="s">
        <v>22</v>
      </c>
      <c r="BB101" s="97" t="s">
        <v>22</v>
      </c>
      <c r="BC101" s="109" t="s">
        <v>22</v>
      </c>
      <c r="BD101" s="110">
        <v>137</v>
      </c>
      <c r="BE101" s="110">
        <v>172</v>
      </c>
      <c r="BF101" s="110">
        <v>160</v>
      </c>
    </row>
    <row r="102" spans="1:93" x14ac:dyDescent="0.3">
      <c r="A102" s="9"/>
      <c r="B102" t="s">
        <v>145</v>
      </c>
      <c r="C102" s="97">
        <v>180</v>
      </c>
      <c r="D102" s="107">
        <v>333</v>
      </c>
      <c r="E102" s="108"/>
      <c r="F102" s="98"/>
      <c r="G102" s="98"/>
      <c r="H102" s="98">
        <v>0.89175182529999997</v>
      </c>
      <c r="I102" s="100">
        <v>54.054054053999998</v>
      </c>
      <c r="J102" s="98">
        <v>46.707159291000004</v>
      </c>
      <c r="K102" s="98">
        <v>62.556593122999999</v>
      </c>
      <c r="L102" s="98">
        <v>0.98984803470000005</v>
      </c>
      <c r="M102" s="98">
        <v>0.85456589549999995</v>
      </c>
      <c r="N102" s="98">
        <v>1.1465460264</v>
      </c>
      <c r="O102" s="107">
        <v>159</v>
      </c>
      <c r="P102" s="107">
        <v>276</v>
      </c>
      <c r="Q102" s="108"/>
      <c r="R102" s="98"/>
      <c r="S102" s="98"/>
      <c r="T102" s="98">
        <v>0.36235521710000002</v>
      </c>
      <c r="U102" s="100">
        <v>57.608695652000002</v>
      </c>
      <c r="V102" s="98">
        <v>49.315491844999997</v>
      </c>
      <c r="W102" s="98">
        <v>67.296536860000003</v>
      </c>
      <c r="X102" s="98">
        <v>1.0753035832</v>
      </c>
      <c r="Y102" s="98">
        <v>0.91978284659999998</v>
      </c>
      <c r="Z102" s="98">
        <v>1.2571204172999999</v>
      </c>
      <c r="AA102" s="107">
        <v>143</v>
      </c>
      <c r="AB102" s="107">
        <v>265</v>
      </c>
      <c r="AC102" s="108"/>
      <c r="AD102" s="98"/>
      <c r="AE102" s="98"/>
      <c r="AF102" s="98">
        <v>0.96083126590000001</v>
      </c>
      <c r="AG102" s="100">
        <v>53.962264150999999</v>
      </c>
      <c r="AH102" s="98">
        <v>45.804602074999998</v>
      </c>
      <c r="AI102" s="98">
        <v>63.572781343999999</v>
      </c>
      <c r="AJ102" s="98">
        <v>0.99588224690000005</v>
      </c>
      <c r="AK102" s="98">
        <v>0.84467599569999996</v>
      </c>
      <c r="AL102" s="98">
        <v>1.1741560727</v>
      </c>
      <c r="AM102" s="98">
        <v>0.57046430979999996</v>
      </c>
      <c r="AN102" s="98">
        <v>0.93670345320000004</v>
      </c>
      <c r="AO102" s="98">
        <v>0.7473121734</v>
      </c>
      <c r="AP102" s="98">
        <v>1.1740921538</v>
      </c>
      <c r="AQ102" s="98">
        <v>0.55841785460000004</v>
      </c>
      <c r="AR102" s="98">
        <v>1.0657608696</v>
      </c>
      <c r="AS102" s="98">
        <v>0.86103341789999999</v>
      </c>
      <c r="AT102" s="98">
        <v>1.319166257</v>
      </c>
      <c r="AU102" s="97" t="s">
        <v>22</v>
      </c>
      <c r="AV102" s="97" t="s">
        <v>22</v>
      </c>
      <c r="AW102" s="97" t="s">
        <v>22</v>
      </c>
      <c r="AX102" s="97" t="s">
        <v>22</v>
      </c>
      <c r="AY102" s="97" t="s">
        <v>22</v>
      </c>
      <c r="AZ102" s="97" t="s">
        <v>22</v>
      </c>
      <c r="BA102" s="97" t="s">
        <v>22</v>
      </c>
      <c r="BB102" s="97" t="s">
        <v>22</v>
      </c>
      <c r="BC102" s="109" t="s">
        <v>22</v>
      </c>
      <c r="BD102" s="110">
        <v>180</v>
      </c>
      <c r="BE102" s="110">
        <v>159</v>
      </c>
      <c r="BF102" s="110">
        <v>143</v>
      </c>
    </row>
    <row r="103" spans="1:93" x14ac:dyDescent="0.3">
      <c r="A103" s="9"/>
      <c r="B103" t="s">
        <v>102</v>
      </c>
      <c r="C103" s="97">
        <v>436</v>
      </c>
      <c r="D103" s="107">
        <v>821</v>
      </c>
      <c r="E103" s="108"/>
      <c r="F103" s="98"/>
      <c r="G103" s="98"/>
      <c r="H103" s="98">
        <v>0.56576938539999999</v>
      </c>
      <c r="I103" s="100">
        <v>53.105968331</v>
      </c>
      <c r="J103" s="98">
        <v>48.347961939000001</v>
      </c>
      <c r="K103" s="98">
        <v>58.332218345999998</v>
      </c>
      <c r="L103" s="98">
        <v>0.97248651009999998</v>
      </c>
      <c r="M103" s="98">
        <v>0.88416302440000005</v>
      </c>
      <c r="N103" s="98">
        <v>1.0696330724000001</v>
      </c>
      <c r="O103" s="107">
        <v>514</v>
      </c>
      <c r="P103" s="107">
        <v>822</v>
      </c>
      <c r="Q103" s="108"/>
      <c r="R103" s="98"/>
      <c r="S103" s="98"/>
      <c r="T103" s="98">
        <v>5.6348590000000005E-4</v>
      </c>
      <c r="U103" s="100">
        <v>62.530413625000001</v>
      </c>
      <c r="V103" s="98">
        <v>57.351715218999999</v>
      </c>
      <c r="W103" s="98">
        <v>68.176733916000003</v>
      </c>
      <c r="X103" s="98">
        <v>1.1671706340000001</v>
      </c>
      <c r="Y103" s="98">
        <v>1.0690045483999999</v>
      </c>
      <c r="Z103" s="98">
        <v>1.2743512559000001</v>
      </c>
      <c r="AA103" s="107">
        <v>471</v>
      </c>
      <c r="AB103" s="107">
        <v>795</v>
      </c>
      <c r="AC103" s="108"/>
      <c r="AD103" s="98"/>
      <c r="AE103" s="98"/>
      <c r="AF103" s="98">
        <v>5.6401822999999997E-2</v>
      </c>
      <c r="AG103" s="100">
        <v>59.245283018999999</v>
      </c>
      <c r="AH103" s="98">
        <v>54.129308831000003</v>
      </c>
      <c r="AI103" s="98">
        <v>64.844788077999993</v>
      </c>
      <c r="AJ103" s="98">
        <v>1.0933812082000001</v>
      </c>
      <c r="AK103" s="98">
        <v>0.99756763479999999</v>
      </c>
      <c r="AL103" s="98">
        <v>1.1983974065</v>
      </c>
      <c r="AM103" s="98">
        <v>0.39751912740000001</v>
      </c>
      <c r="AN103" s="98">
        <v>0.94746347549999999</v>
      </c>
      <c r="AO103" s="98">
        <v>0.83611813589999995</v>
      </c>
      <c r="AP103" s="98">
        <v>1.0736366057</v>
      </c>
      <c r="AQ103" s="98">
        <v>1.2103784899999999E-2</v>
      </c>
      <c r="AR103" s="98">
        <v>1.1774648988</v>
      </c>
      <c r="AS103" s="98">
        <v>1.0364004713999999</v>
      </c>
      <c r="AT103" s="98">
        <v>1.3377295997</v>
      </c>
      <c r="AU103" s="97" t="s">
        <v>22</v>
      </c>
      <c r="AV103" s="97">
        <v>2</v>
      </c>
      <c r="AW103" s="97" t="s">
        <v>22</v>
      </c>
      <c r="AX103" s="97" t="s">
        <v>22</v>
      </c>
      <c r="AY103" s="97" t="s">
        <v>22</v>
      </c>
      <c r="AZ103" s="97" t="s">
        <v>22</v>
      </c>
      <c r="BA103" s="97" t="s">
        <v>22</v>
      </c>
      <c r="BB103" s="97" t="s">
        <v>22</v>
      </c>
      <c r="BC103" s="109">
        <v>-2</v>
      </c>
      <c r="BD103" s="110">
        <v>436</v>
      </c>
      <c r="BE103" s="110">
        <v>514</v>
      </c>
      <c r="BF103" s="110">
        <v>471</v>
      </c>
    </row>
    <row r="104" spans="1:93" x14ac:dyDescent="0.3">
      <c r="A104" s="9"/>
      <c r="B104" t="s">
        <v>103</v>
      </c>
      <c r="C104" s="97">
        <v>400</v>
      </c>
      <c r="D104" s="107">
        <v>692</v>
      </c>
      <c r="E104" s="108"/>
      <c r="F104" s="98"/>
      <c r="G104" s="98"/>
      <c r="H104" s="98">
        <v>0.2616946114</v>
      </c>
      <c r="I104" s="100">
        <v>57.803468207999998</v>
      </c>
      <c r="J104" s="98">
        <v>52.407545458000001</v>
      </c>
      <c r="K104" s="98">
        <v>63.754959475</v>
      </c>
      <c r="L104" s="98">
        <v>1.0585080140000001</v>
      </c>
      <c r="M104" s="98">
        <v>0.95845645170000004</v>
      </c>
      <c r="N104" s="98">
        <v>1.1690037806</v>
      </c>
      <c r="O104" s="107">
        <v>447</v>
      </c>
      <c r="P104" s="107">
        <v>744</v>
      </c>
      <c r="Q104" s="108"/>
      <c r="R104" s="98"/>
      <c r="S104" s="98"/>
      <c r="T104" s="98">
        <v>1.6871848200000001E-2</v>
      </c>
      <c r="U104" s="100">
        <v>60.080645161</v>
      </c>
      <c r="V104" s="98">
        <v>54.761348752000004</v>
      </c>
      <c r="W104" s="98">
        <v>65.916636556</v>
      </c>
      <c r="X104" s="98">
        <v>1.1214441203000001</v>
      </c>
      <c r="Y104" s="98">
        <v>1.0208168327</v>
      </c>
      <c r="Z104" s="98">
        <v>1.2319907694000001</v>
      </c>
      <c r="AA104" s="107">
        <v>403</v>
      </c>
      <c r="AB104" s="107">
        <v>695</v>
      </c>
      <c r="AC104" s="108"/>
      <c r="AD104" s="98"/>
      <c r="AE104" s="98"/>
      <c r="AF104" s="98">
        <v>0.1792988848</v>
      </c>
      <c r="AG104" s="100">
        <v>57.985611511000002</v>
      </c>
      <c r="AH104" s="98">
        <v>52.591901397999997</v>
      </c>
      <c r="AI104" s="98">
        <v>63.932488708000001</v>
      </c>
      <c r="AJ104" s="98">
        <v>1.0701337683000001</v>
      </c>
      <c r="AK104" s="98">
        <v>0.96933460370000002</v>
      </c>
      <c r="AL104" s="98">
        <v>1.1814148362000001</v>
      </c>
      <c r="AM104" s="98">
        <v>0.60536629949999998</v>
      </c>
      <c r="AN104" s="98">
        <v>0.96512964130000001</v>
      </c>
      <c r="AO104" s="98">
        <v>0.84355871999999998</v>
      </c>
      <c r="AP104" s="98">
        <v>1.1042209656999999</v>
      </c>
      <c r="AQ104" s="98">
        <v>0.57452914340000005</v>
      </c>
      <c r="AR104" s="98">
        <v>1.0393951613000001</v>
      </c>
      <c r="AS104" s="98">
        <v>0.9082285766</v>
      </c>
      <c r="AT104" s="98">
        <v>1.189504855</v>
      </c>
      <c r="AU104" s="97" t="s">
        <v>22</v>
      </c>
      <c r="AV104" s="97" t="s">
        <v>22</v>
      </c>
      <c r="AW104" s="97" t="s">
        <v>22</v>
      </c>
      <c r="AX104" s="97" t="s">
        <v>22</v>
      </c>
      <c r="AY104" s="97" t="s">
        <v>22</v>
      </c>
      <c r="AZ104" s="97" t="s">
        <v>22</v>
      </c>
      <c r="BA104" s="97" t="s">
        <v>22</v>
      </c>
      <c r="BB104" s="97" t="s">
        <v>22</v>
      </c>
      <c r="BC104" s="109" t="s">
        <v>22</v>
      </c>
      <c r="BD104" s="110">
        <v>400</v>
      </c>
      <c r="BE104" s="110">
        <v>447</v>
      </c>
      <c r="BF104" s="110">
        <v>403</v>
      </c>
    </row>
    <row r="105" spans="1:93" x14ac:dyDescent="0.3">
      <c r="A105" s="9"/>
      <c r="B105" s="3" t="s">
        <v>159</v>
      </c>
      <c r="C105" s="103" t="s">
        <v>22</v>
      </c>
      <c r="D105" s="104" t="s">
        <v>22</v>
      </c>
      <c r="E105" s="99"/>
      <c r="F105" s="105"/>
      <c r="G105" s="105"/>
      <c r="H105" s="105" t="s">
        <v>22</v>
      </c>
      <c r="I105" s="106" t="s">
        <v>22</v>
      </c>
      <c r="J105" s="105" t="s">
        <v>22</v>
      </c>
      <c r="K105" s="105" t="s">
        <v>22</v>
      </c>
      <c r="L105" s="105" t="s">
        <v>22</v>
      </c>
      <c r="M105" s="105" t="s">
        <v>22</v>
      </c>
      <c r="N105" s="105" t="s">
        <v>22</v>
      </c>
      <c r="O105" s="104" t="s">
        <v>22</v>
      </c>
      <c r="P105" s="104" t="s">
        <v>22</v>
      </c>
      <c r="Q105" s="99"/>
      <c r="R105" s="105"/>
      <c r="S105" s="105"/>
      <c r="T105" s="105" t="s">
        <v>22</v>
      </c>
      <c r="U105" s="106" t="s">
        <v>22</v>
      </c>
      <c r="V105" s="105" t="s">
        <v>22</v>
      </c>
      <c r="W105" s="105" t="s">
        <v>22</v>
      </c>
      <c r="X105" s="105" t="s">
        <v>22</v>
      </c>
      <c r="Y105" s="105" t="s">
        <v>22</v>
      </c>
      <c r="Z105" s="105" t="s">
        <v>22</v>
      </c>
      <c r="AA105" s="104" t="s">
        <v>22</v>
      </c>
      <c r="AB105" s="104" t="s">
        <v>22</v>
      </c>
      <c r="AC105" s="99"/>
      <c r="AD105" s="105"/>
      <c r="AE105" s="105"/>
      <c r="AF105" s="105" t="s">
        <v>22</v>
      </c>
      <c r="AG105" s="106" t="s">
        <v>22</v>
      </c>
      <c r="AH105" s="105" t="s">
        <v>22</v>
      </c>
      <c r="AI105" s="105" t="s">
        <v>22</v>
      </c>
      <c r="AJ105" s="105" t="s">
        <v>22</v>
      </c>
      <c r="AK105" s="105" t="s">
        <v>22</v>
      </c>
      <c r="AL105" s="105" t="s">
        <v>22</v>
      </c>
      <c r="AM105" s="105">
        <v>0.99264945940000004</v>
      </c>
      <c r="AN105" s="105">
        <v>1603472.3788999999</v>
      </c>
      <c r="AO105" s="105" t="s">
        <v>22</v>
      </c>
      <c r="AP105" s="105" t="s">
        <v>22</v>
      </c>
      <c r="AQ105" s="105">
        <v>0.99244086679999999</v>
      </c>
      <c r="AR105" s="105">
        <v>4.1576436E-7</v>
      </c>
      <c r="AS105" s="105" t="s">
        <v>22</v>
      </c>
      <c r="AT105" s="105" t="s">
        <v>22</v>
      </c>
      <c r="AU105" s="103" t="s">
        <v>22</v>
      </c>
      <c r="AV105" s="103" t="s">
        <v>22</v>
      </c>
      <c r="AW105" s="103" t="s">
        <v>22</v>
      </c>
      <c r="AX105" s="103" t="s">
        <v>22</v>
      </c>
      <c r="AY105" s="103" t="s">
        <v>22</v>
      </c>
      <c r="AZ105" s="103" t="s">
        <v>405</v>
      </c>
      <c r="BA105" s="103" t="s">
        <v>405</v>
      </c>
      <c r="BB105" s="103" t="s">
        <v>405</v>
      </c>
      <c r="BC105" s="101" t="s">
        <v>406</v>
      </c>
      <c r="BD105" s="102" t="s">
        <v>22</v>
      </c>
      <c r="BE105" s="102" t="s">
        <v>22</v>
      </c>
      <c r="BF105" s="102" t="s">
        <v>22</v>
      </c>
      <c r="CO105" s="4"/>
    </row>
    <row r="106" spans="1:93" x14ac:dyDescent="0.3">
      <c r="A106" s="9"/>
      <c r="B106" t="s">
        <v>107</v>
      </c>
      <c r="C106" s="97">
        <v>453</v>
      </c>
      <c r="D106" s="107">
        <v>796</v>
      </c>
      <c r="E106" s="108"/>
      <c r="F106" s="98"/>
      <c r="G106" s="98"/>
      <c r="H106" s="98">
        <v>0.38673296899999998</v>
      </c>
      <c r="I106" s="100">
        <v>56.909547738999997</v>
      </c>
      <c r="J106" s="98">
        <v>51.902968473999998</v>
      </c>
      <c r="K106" s="98">
        <v>62.399063464000001</v>
      </c>
      <c r="L106" s="98">
        <v>1.0421383737000001</v>
      </c>
      <c r="M106" s="98">
        <v>0.94915081010000002</v>
      </c>
      <c r="N106" s="98">
        <v>1.1442358562999999</v>
      </c>
      <c r="O106" s="107">
        <v>433</v>
      </c>
      <c r="P106" s="107">
        <v>775</v>
      </c>
      <c r="Q106" s="108"/>
      <c r="R106" s="98"/>
      <c r="S106" s="98"/>
      <c r="T106" s="98">
        <v>0.38889426249999998</v>
      </c>
      <c r="U106" s="100">
        <v>55.870967741999998</v>
      </c>
      <c r="V106" s="98">
        <v>50.848723884000002</v>
      </c>
      <c r="W106" s="98">
        <v>61.389250269999998</v>
      </c>
      <c r="X106" s="98">
        <v>1.0428677672</v>
      </c>
      <c r="Y106" s="98">
        <v>0.94790018819999999</v>
      </c>
      <c r="Z106" s="98">
        <v>1.1473498933999999</v>
      </c>
      <c r="AA106" s="107">
        <v>439</v>
      </c>
      <c r="AB106" s="107">
        <v>779</v>
      </c>
      <c r="AC106" s="108"/>
      <c r="AD106" s="98"/>
      <c r="AE106" s="98"/>
      <c r="AF106" s="98">
        <v>0.41759250580000001</v>
      </c>
      <c r="AG106" s="100">
        <v>56.354300385000002</v>
      </c>
      <c r="AH106" s="98">
        <v>51.321746769000001</v>
      </c>
      <c r="AI106" s="98">
        <v>61.880340631999999</v>
      </c>
      <c r="AJ106" s="98">
        <v>1.0400276596</v>
      </c>
      <c r="AK106" s="98">
        <v>0.94587121529999996</v>
      </c>
      <c r="AL106" s="98">
        <v>1.1435568766999999</v>
      </c>
      <c r="AM106" s="98">
        <v>0.89880087760000005</v>
      </c>
      <c r="AN106" s="98">
        <v>1.0086508729000001</v>
      </c>
      <c r="AO106" s="98">
        <v>0.88326060579999999</v>
      </c>
      <c r="AP106" s="98">
        <v>1.1518419102999999</v>
      </c>
      <c r="AQ106" s="98">
        <v>0.78404884860000001</v>
      </c>
      <c r="AR106" s="98">
        <v>0.98175033820000002</v>
      </c>
      <c r="AS106" s="98">
        <v>0.86058373200000005</v>
      </c>
      <c r="AT106" s="98">
        <v>1.1199766981999999</v>
      </c>
      <c r="AU106" s="97" t="s">
        <v>22</v>
      </c>
      <c r="AV106" s="97" t="s">
        <v>22</v>
      </c>
      <c r="AW106" s="97" t="s">
        <v>22</v>
      </c>
      <c r="AX106" s="97" t="s">
        <v>22</v>
      </c>
      <c r="AY106" s="97" t="s">
        <v>22</v>
      </c>
      <c r="AZ106" s="97" t="s">
        <v>22</v>
      </c>
      <c r="BA106" s="97" t="s">
        <v>22</v>
      </c>
      <c r="BB106" s="97" t="s">
        <v>22</v>
      </c>
      <c r="BC106" s="109" t="s">
        <v>22</v>
      </c>
      <c r="BD106" s="110">
        <v>453</v>
      </c>
      <c r="BE106" s="110">
        <v>433</v>
      </c>
      <c r="BF106" s="110">
        <v>439</v>
      </c>
    </row>
    <row r="107" spans="1:93" x14ac:dyDescent="0.3">
      <c r="A107" s="9"/>
      <c r="B107" t="s">
        <v>108</v>
      </c>
      <c r="C107" s="97">
        <v>527</v>
      </c>
      <c r="D107" s="107">
        <v>852</v>
      </c>
      <c r="E107" s="108"/>
      <c r="F107" s="98"/>
      <c r="G107" s="98"/>
      <c r="H107" s="98">
        <v>4.9311639000000004E-3</v>
      </c>
      <c r="I107" s="100">
        <v>61.854460093999997</v>
      </c>
      <c r="J107" s="98">
        <v>56.792645434000001</v>
      </c>
      <c r="K107" s="98">
        <v>67.367424149000001</v>
      </c>
      <c r="L107" s="98">
        <v>1.1326905415999999</v>
      </c>
      <c r="M107" s="98">
        <v>1.0384580588000001</v>
      </c>
      <c r="N107" s="98">
        <v>1.2354739338</v>
      </c>
      <c r="O107" s="107">
        <v>448</v>
      </c>
      <c r="P107" s="107">
        <v>817</v>
      </c>
      <c r="Q107" s="108"/>
      <c r="R107" s="98"/>
      <c r="S107" s="98"/>
      <c r="T107" s="98">
        <v>0.62745491890000005</v>
      </c>
      <c r="U107" s="100">
        <v>54.834761321999999</v>
      </c>
      <c r="V107" s="98">
        <v>49.985088414000003</v>
      </c>
      <c r="W107" s="98">
        <v>60.154961102000001</v>
      </c>
      <c r="X107" s="98">
        <v>1.0235263039</v>
      </c>
      <c r="Y107" s="98">
        <v>0.93178029870000001</v>
      </c>
      <c r="Z107" s="98">
        <v>1.1243059079</v>
      </c>
      <c r="AA107" s="107">
        <v>425</v>
      </c>
      <c r="AB107" s="107">
        <v>765</v>
      </c>
      <c r="AC107" s="108"/>
      <c r="AD107" s="98"/>
      <c r="AE107" s="98"/>
      <c r="AF107" s="98">
        <v>0.61165666220000003</v>
      </c>
      <c r="AG107" s="100">
        <v>55.555555556000002</v>
      </c>
      <c r="AH107" s="98">
        <v>50.517070208</v>
      </c>
      <c r="AI107" s="98">
        <v>61.096570731</v>
      </c>
      <c r="AJ107" s="98">
        <v>1.0252866956</v>
      </c>
      <c r="AK107" s="98">
        <v>0.93106080270000002</v>
      </c>
      <c r="AL107" s="98">
        <v>1.1290485057999999</v>
      </c>
      <c r="AM107" s="98">
        <v>0.84706837599999996</v>
      </c>
      <c r="AN107" s="98">
        <v>1.0131448412999999</v>
      </c>
      <c r="AO107" s="98">
        <v>0.88722529620000001</v>
      </c>
      <c r="AP107" s="98">
        <v>1.1569355312</v>
      </c>
      <c r="AQ107" s="98">
        <v>6.0862134499999998E-2</v>
      </c>
      <c r="AR107" s="98">
        <v>0.8865126498</v>
      </c>
      <c r="AS107" s="98">
        <v>0.78159999950000003</v>
      </c>
      <c r="AT107" s="98">
        <v>1.0055075215</v>
      </c>
      <c r="AU107" s="97">
        <v>1</v>
      </c>
      <c r="AV107" s="97" t="s">
        <v>22</v>
      </c>
      <c r="AW107" s="97" t="s">
        <v>22</v>
      </c>
      <c r="AX107" s="97" t="s">
        <v>22</v>
      </c>
      <c r="AY107" s="97" t="s">
        <v>22</v>
      </c>
      <c r="AZ107" s="97" t="s">
        <v>22</v>
      </c>
      <c r="BA107" s="97" t="s">
        <v>22</v>
      </c>
      <c r="BB107" s="97" t="s">
        <v>22</v>
      </c>
      <c r="BC107" s="109">
        <v>-1</v>
      </c>
      <c r="BD107" s="110">
        <v>527</v>
      </c>
      <c r="BE107" s="110">
        <v>448</v>
      </c>
      <c r="BF107" s="110">
        <v>425</v>
      </c>
    </row>
    <row r="108" spans="1:93" x14ac:dyDescent="0.3">
      <c r="A108" s="9"/>
      <c r="B108" t="s">
        <v>109</v>
      </c>
      <c r="C108" s="97">
        <v>378</v>
      </c>
      <c r="D108" s="107">
        <v>643</v>
      </c>
      <c r="E108" s="108"/>
      <c r="F108" s="98"/>
      <c r="G108" s="98"/>
      <c r="H108" s="98">
        <v>0.15682369709999999</v>
      </c>
      <c r="I108" s="100">
        <v>58.786936236000003</v>
      </c>
      <c r="J108" s="98">
        <v>53.149568584999997</v>
      </c>
      <c r="K108" s="98">
        <v>65.022237509000007</v>
      </c>
      <c r="L108" s="98">
        <v>1.0765174660000001</v>
      </c>
      <c r="M108" s="98">
        <v>0.97206157989999997</v>
      </c>
      <c r="N108" s="98">
        <v>1.1921979828</v>
      </c>
      <c r="O108" s="107">
        <v>335</v>
      </c>
      <c r="P108" s="107">
        <v>599</v>
      </c>
      <c r="Q108" s="108"/>
      <c r="R108" s="98"/>
      <c r="S108" s="98"/>
      <c r="T108" s="98">
        <v>0.43645542380000002</v>
      </c>
      <c r="U108" s="100">
        <v>55.926544239999998</v>
      </c>
      <c r="V108" s="98">
        <v>50.247201204</v>
      </c>
      <c r="W108" s="98">
        <v>62.247812330999999</v>
      </c>
      <c r="X108" s="98">
        <v>1.0439051385</v>
      </c>
      <c r="Y108" s="98">
        <v>0.93683080539999997</v>
      </c>
      <c r="Z108" s="98">
        <v>1.1632174474999999</v>
      </c>
      <c r="AA108" s="107">
        <v>336</v>
      </c>
      <c r="AB108" s="107">
        <v>584</v>
      </c>
      <c r="AC108" s="108"/>
      <c r="AD108" s="98"/>
      <c r="AE108" s="98"/>
      <c r="AF108" s="98">
        <v>0.27694685540000002</v>
      </c>
      <c r="AG108" s="100">
        <v>57.534246574999997</v>
      </c>
      <c r="AH108" s="98">
        <v>51.699885236</v>
      </c>
      <c r="AI108" s="98">
        <v>64.027018897000005</v>
      </c>
      <c r="AJ108" s="98">
        <v>1.0618037559</v>
      </c>
      <c r="AK108" s="98">
        <v>0.95299974990000003</v>
      </c>
      <c r="AL108" s="98">
        <v>1.1830299180999999</v>
      </c>
      <c r="AM108" s="98">
        <v>0.71356630580000002</v>
      </c>
      <c r="AN108" s="98">
        <v>1.0287466776</v>
      </c>
      <c r="AO108" s="98">
        <v>0.8842759845</v>
      </c>
      <c r="AP108" s="98">
        <v>1.1968206138999999</v>
      </c>
      <c r="AQ108" s="98">
        <v>0.50621401229999996</v>
      </c>
      <c r="AR108" s="98">
        <v>0.95134306739999996</v>
      </c>
      <c r="AS108" s="98">
        <v>0.82123112440000001</v>
      </c>
      <c r="AT108" s="98">
        <v>1.1020693261000001</v>
      </c>
      <c r="AU108" s="97" t="s">
        <v>22</v>
      </c>
      <c r="AV108" s="97" t="s">
        <v>22</v>
      </c>
      <c r="AW108" s="97" t="s">
        <v>22</v>
      </c>
      <c r="AX108" s="97" t="s">
        <v>22</v>
      </c>
      <c r="AY108" s="97" t="s">
        <v>22</v>
      </c>
      <c r="AZ108" s="97" t="s">
        <v>22</v>
      </c>
      <c r="BA108" s="97" t="s">
        <v>22</v>
      </c>
      <c r="BB108" s="97" t="s">
        <v>22</v>
      </c>
      <c r="BC108" s="109" t="s">
        <v>22</v>
      </c>
      <c r="BD108" s="110">
        <v>378</v>
      </c>
      <c r="BE108" s="110">
        <v>335</v>
      </c>
      <c r="BF108" s="110">
        <v>336</v>
      </c>
    </row>
    <row r="109" spans="1:93" x14ac:dyDescent="0.3">
      <c r="A109" s="9"/>
      <c r="B109" t="s">
        <v>110</v>
      </c>
      <c r="C109" s="97">
        <v>243</v>
      </c>
      <c r="D109" s="107">
        <v>390</v>
      </c>
      <c r="E109" s="108"/>
      <c r="F109" s="98"/>
      <c r="G109" s="98"/>
      <c r="H109" s="98">
        <v>4.1383422000000003E-2</v>
      </c>
      <c r="I109" s="100">
        <v>62.307692308</v>
      </c>
      <c r="J109" s="98">
        <v>54.946124026</v>
      </c>
      <c r="K109" s="98">
        <v>70.655548312999997</v>
      </c>
      <c r="L109" s="98">
        <v>1.1409902154</v>
      </c>
      <c r="M109" s="98">
        <v>1.0051674075999999</v>
      </c>
      <c r="N109" s="98">
        <v>1.2951660208</v>
      </c>
      <c r="O109" s="107">
        <v>200</v>
      </c>
      <c r="P109" s="107">
        <v>361</v>
      </c>
      <c r="Q109" s="108"/>
      <c r="R109" s="98"/>
      <c r="S109" s="98"/>
      <c r="T109" s="98">
        <v>0.63741182340000002</v>
      </c>
      <c r="U109" s="100">
        <v>55.401662049999999</v>
      </c>
      <c r="V109" s="98">
        <v>48.231831698999997</v>
      </c>
      <c r="W109" s="98">
        <v>63.637312741000002</v>
      </c>
      <c r="X109" s="98">
        <v>1.0341078727999999</v>
      </c>
      <c r="Y109" s="98">
        <v>0.89948614819999995</v>
      </c>
      <c r="Z109" s="98">
        <v>1.1888777772000001</v>
      </c>
      <c r="AA109" s="107">
        <v>161</v>
      </c>
      <c r="AB109" s="107">
        <v>314</v>
      </c>
      <c r="AC109" s="108"/>
      <c r="AD109" s="98"/>
      <c r="AE109" s="98"/>
      <c r="AF109" s="98">
        <v>0.48575657719999998</v>
      </c>
      <c r="AG109" s="100">
        <v>51.27388535</v>
      </c>
      <c r="AH109" s="98">
        <v>43.935153548999999</v>
      </c>
      <c r="AI109" s="98">
        <v>59.838446130999998</v>
      </c>
      <c r="AJ109" s="98">
        <v>0.94626778460000005</v>
      </c>
      <c r="AK109" s="98">
        <v>0.81016359439999996</v>
      </c>
      <c r="AL109" s="98">
        <v>1.1052369255000001</v>
      </c>
      <c r="AM109" s="98">
        <v>0.4646196158</v>
      </c>
      <c r="AN109" s="98">
        <v>0.92549363060000001</v>
      </c>
      <c r="AO109" s="98">
        <v>0.75204837989999995</v>
      </c>
      <c r="AP109" s="98">
        <v>1.1389406361000001</v>
      </c>
      <c r="AQ109" s="98">
        <v>0.21852986020000001</v>
      </c>
      <c r="AR109" s="98">
        <v>0.88916247729999998</v>
      </c>
      <c r="AS109" s="98">
        <v>0.73741806249999997</v>
      </c>
      <c r="AT109" s="98">
        <v>1.0721325546</v>
      </c>
      <c r="AU109" s="97" t="s">
        <v>22</v>
      </c>
      <c r="AV109" s="97" t="s">
        <v>22</v>
      </c>
      <c r="AW109" s="97" t="s">
        <v>22</v>
      </c>
      <c r="AX109" s="97" t="s">
        <v>22</v>
      </c>
      <c r="AY109" s="97" t="s">
        <v>22</v>
      </c>
      <c r="AZ109" s="97" t="s">
        <v>22</v>
      </c>
      <c r="BA109" s="97" t="s">
        <v>22</v>
      </c>
      <c r="BB109" s="97" t="s">
        <v>22</v>
      </c>
      <c r="BC109" s="109" t="s">
        <v>22</v>
      </c>
      <c r="BD109" s="110">
        <v>243</v>
      </c>
      <c r="BE109" s="110">
        <v>200</v>
      </c>
      <c r="BF109" s="110">
        <v>161</v>
      </c>
      <c r="CO109" s="4"/>
    </row>
    <row r="110" spans="1:93" s="3" customFormat="1" x14ac:dyDescent="0.3">
      <c r="A110" s="9" t="s">
        <v>220</v>
      </c>
      <c r="B110" s="3" t="s">
        <v>192</v>
      </c>
      <c r="C110" s="103">
        <v>664</v>
      </c>
      <c r="D110" s="104">
        <v>1428</v>
      </c>
      <c r="E110" s="99"/>
      <c r="F110" s="105"/>
      <c r="G110" s="105"/>
      <c r="H110" s="105">
        <v>5.0303100000000003E-5</v>
      </c>
      <c r="I110" s="106">
        <v>46.49859944</v>
      </c>
      <c r="J110" s="105">
        <v>43.093011539999999</v>
      </c>
      <c r="K110" s="105">
        <v>50.173326778000003</v>
      </c>
      <c r="L110" s="105">
        <v>0.85149112449999997</v>
      </c>
      <c r="M110" s="105">
        <v>0.78781908789999999</v>
      </c>
      <c r="N110" s="105">
        <v>0.92030917540000001</v>
      </c>
      <c r="O110" s="104">
        <v>794</v>
      </c>
      <c r="P110" s="104">
        <v>1654</v>
      </c>
      <c r="Q110" s="99"/>
      <c r="R110" s="105"/>
      <c r="S110" s="105"/>
      <c r="T110" s="105">
        <v>2.5473022000000001E-3</v>
      </c>
      <c r="U110" s="106">
        <v>48.004836759</v>
      </c>
      <c r="V110" s="105">
        <v>44.779267468</v>
      </c>
      <c r="W110" s="105">
        <v>51.462752354000003</v>
      </c>
      <c r="X110" s="105">
        <v>0.89604134219999998</v>
      </c>
      <c r="Y110" s="105">
        <v>0.83438265099999998</v>
      </c>
      <c r="Z110" s="105">
        <v>0.96225644919999997</v>
      </c>
      <c r="AA110" s="104">
        <v>793</v>
      </c>
      <c r="AB110" s="104">
        <v>1616</v>
      </c>
      <c r="AC110" s="99"/>
      <c r="AD110" s="105"/>
      <c r="AE110" s="105"/>
      <c r="AF110" s="105">
        <v>6.5123463999999997E-3</v>
      </c>
      <c r="AG110" s="106">
        <v>49.071782177999999</v>
      </c>
      <c r="AH110" s="105">
        <v>45.772515224000003</v>
      </c>
      <c r="AI110" s="105">
        <v>52.608859144999997</v>
      </c>
      <c r="AJ110" s="105">
        <v>0.90562761709999995</v>
      </c>
      <c r="AK110" s="105">
        <v>0.84321401939999996</v>
      </c>
      <c r="AL110" s="105">
        <v>0.97266098759999997</v>
      </c>
      <c r="AM110" s="105">
        <v>0.66148912299999996</v>
      </c>
      <c r="AN110" s="105">
        <v>1.02222579</v>
      </c>
      <c r="AO110" s="105">
        <v>0.92643037719999999</v>
      </c>
      <c r="AP110" s="105">
        <v>1.1279267081</v>
      </c>
      <c r="AQ110" s="105">
        <v>0.54437066869999995</v>
      </c>
      <c r="AR110" s="105">
        <v>1.0323931761</v>
      </c>
      <c r="AS110" s="105">
        <v>0.93128447599999997</v>
      </c>
      <c r="AT110" s="105">
        <v>1.1444791549</v>
      </c>
      <c r="AU110" s="103">
        <v>1</v>
      </c>
      <c r="AV110" s="103">
        <v>2</v>
      </c>
      <c r="AW110" s="103">
        <v>3</v>
      </c>
      <c r="AX110" s="103" t="s">
        <v>22</v>
      </c>
      <c r="AY110" s="103" t="s">
        <v>22</v>
      </c>
      <c r="AZ110" s="103" t="s">
        <v>22</v>
      </c>
      <c r="BA110" s="103" t="s">
        <v>22</v>
      </c>
      <c r="BB110" s="103" t="s">
        <v>22</v>
      </c>
      <c r="BC110" s="101" t="s">
        <v>217</v>
      </c>
      <c r="BD110" s="102">
        <v>664</v>
      </c>
      <c r="BE110" s="102">
        <v>794</v>
      </c>
      <c r="BF110" s="102">
        <v>793</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193</v>
      </c>
      <c r="C111" s="97">
        <v>280</v>
      </c>
      <c r="D111" s="107">
        <v>597</v>
      </c>
      <c r="E111" s="108"/>
      <c r="F111" s="98"/>
      <c r="G111" s="98"/>
      <c r="H111" s="98">
        <v>1.16512274E-2</v>
      </c>
      <c r="I111" s="100">
        <v>46.901172529</v>
      </c>
      <c r="J111" s="98">
        <v>41.717154553</v>
      </c>
      <c r="K111" s="98">
        <v>52.729386943999998</v>
      </c>
      <c r="L111" s="98">
        <v>0.8588631189</v>
      </c>
      <c r="M111" s="98">
        <v>0.76310459409999998</v>
      </c>
      <c r="N111" s="98">
        <v>0.96663794540000003</v>
      </c>
      <c r="O111" s="107">
        <v>322</v>
      </c>
      <c r="P111" s="107">
        <v>602</v>
      </c>
      <c r="Q111" s="108"/>
      <c r="R111" s="98"/>
      <c r="S111" s="98"/>
      <c r="T111" s="98">
        <v>0.97723847480000003</v>
      </c>
      <c r="U111" s="100">
        <v>53.488372093000002</v>
      </c>
      <c r="V111" s="98">
        <v>47.953882299</v>
      </c>
      <c r="W111" s="98">
        <v>59.661612615999999</v>
      </c>
      <c r="X111" s="98">
        <v>0.99839507760000001</v>
      </c>
      <c r="Y111" s="98">
        <v>0.89409287959999995</v>
      </c>
      <c r="Z111" s="98">
        <v>1.1148648578</v>
      </c>
      <c r="AA111" s="107">
        <v>264</v>
      </c>
      <c r="AB111" s="107">
        <v>552</v>
      </c>
      <c r="AC111" s="108"/>
      <c r="AD111" s="98"/>
      <c r="AE111" s="98"/>
      <c r="AF111" s="98">
        <v>4.4338153200000001E-2</v>
      </c>
      <c r="AG111" s="100">
        <v>47.826086957000001</v>
      </c>
      <c r="AH111" s="98">
        <v>42.391327376</v>
      </c>
      <c r="AI111" s="98">
        <v>53.957607254999999</v>
      </c>
      <c r="AJ111" s="98">
        <v>0.88263811179999996</v>
      </c>
      <c r="AK111" s="98">
        <v>0.78151648689999997</v>
      </c>
      <c r="AL111" s="98">
        <v>0.99684402000000005</v>
      </c>
      <c r="AM111" s="98">
        <v>0.17776392930000001</v>
      </c>
      <c r="AN111" s="98">
        <v>0.89413988659999999</v>
      </c>
      <c r="AO111" s="98">
        <v>0.75985868079999996</v>
      </c>
      <c r="AP111" s="98">
        <v>1.0521510866999999</v>
      </c>
      <c r="AQ111" s="98">
        <v>0.1077626579</v>
      </c>
      <c r="AR111" s="98">
        <v>1.1404485049999999</v>
      </c>
      <c r="AS111" s="98">
        <v>0.97167588890000001</v>
      </c>
      <c r="AT111" s="98">
        <v>1.3385356241999999</v>
      </c>
      <c r="AU111" s="97" t="s">
        <v>22</v>
      </c>
      <c r="AV111" s="97" t="s">
        <v>22</v>
      </c>
      <c r="AW111" s="97" t="s">
        <v>22</v>
      </c>
      <c r="AX111" s="97" t="s">
        <v>22</v>
      </c>
      <c r="AY111" s="97" t="s">
        <v>22</v>
      </c>
      <c r="AZ111" s="97" t="s">
        <v>22</v>
      </c>
      <c r="BA111" s="97" t="s">
        <v>22</v>
      </c>
      <c r="BB111" s="97" t="s">
        <v>22</v>
      </c>
      <c r="BC111" s="109" t="s">
        <v>22</v>
      </c>
      <c r="BD111" s="110">
        <v>280</v>
      </c>
      <c r="BE111" s="110">
        <v>322</v>
      </c>
      <c r="BF111" s="110">
        <v>264</v>
      </c>
    </row>
    <row r="112" spans="1:93" x14ac:dyDescent="0.3">
      <c r="A112" s="9"/>
      <c r="B112" t="s">
        <v>194</v>
      </c>
      <c r="C112" s="97">
        <v>456</v>
      </c>
      <c r="D112" s="107">
        <v>929</v>
      </c>
      <c r="E112" s="108"/>
      <c r="F112" s="98"/>
      <c r="G112" s="98"/>
      <c r="H112" s="98">
        <v>2.48735447E-2</v>
      </c>
      <c r="I112" s="100">
        <v>49.085037675000002</v>
      </c>
      <c r="J112" s="98">
        <v>44.780399553999999</v>
      </c>
      <c r="K112" s="98">
        <v>53.803470883000003</v>
      </c>
      <c r="L112" s="98">
        <v>0.89885446940000002</v>
      </c>
      <c r="M112" s="98">
        <v>0.81889655640000003</v>
      </c>
      <c r="N112" s="98">
        <v>0.98661955629999998</v>
      </c>
      <c r="O112" s="107">
        <v>446</v>
      </c>
      <c r="P112" s="107">
        <v>953</v>
      </c>
      <c r="Q112" s="108"/>
      <c r="R112" s="98"/>
      <c r="S112" s="98"/>
      <c r="T112" s="98">
        <v>4.8709981999999997E-3</v>
      </c>
      <c r="U112" s="100">
        <v>46.799580272999997</v>
      </c>
      <c r="V112" s="98">
        <v>42.651705008</v>
      </c>
      <c r="W112" s="98">
        <v>51.350836111</v>
      </c>
      <c r="X112" s="98">
        <v>0.87354445000000003</v>
      </c>
      <c r="Y112" s="98">
        <v>0.79507978530000001</v>
      </c>
      <c r="Z112" s="98">
        <v>0.95975261879999996</v>
      </c>
      <c r="AA112" s="107">
        <v>350</v>
      </c>
      <c r="AB112" s="107">
        <v>774</v>
      </c>
      <c r="AC112" s="108"/>
      <c r="AD112" s="98"/>
      <c r="AE112" s="98"/>
      <c r="AF112" s="98">
        <v>8.218136E-4</v>
      </c>
      <c r="AG112" s="100">
        <v>45.219638242999999</v>
      </c>
      <c r="AH112" s="98">
        <v>40.721938844</v>
      </c>
      <c r="AI112" s="98">
        <v>50.214104261000003</v>
      </c>
      <c r="AJ112" s="98">
        <v>0.83453568239999998</v>
      </c>
      <c r="AK112" s="98">
        <v>0.75062178229999998</v>
      </c>
      <c r="AL112" s="98">
        <v>0.92783052889999995</v>
      </c>
      <c r="AM112" s="98">
        <v>0.63056755819999999</v>
      </c>
      <c r="AN112" s="98">
        <v>0.96624025209999997</v>
      </c>
      <c r="AO112" s="98">
        <v>0.84004272749999997</v>
      </c>
      <c r="AP112" s="98">
        <v>1.1113961162999999</v>
      </c>
      <c r="AQ112" s="98">
        <v>0.47402187839999999</v>
      </c>
      <c r="AR112" s="98">
        <v>0.95343881740000003</v>
      </c>
      <c r="AS112" s="98">
        <v>0.83676888579999997</v>
      </c>
      <c r="AT112" s="98">
        <v>1.0863759325</v>
      </c>
      <c r="AU112" s="97" t="s">
        <v>22</v>
      </c>
      <c r="AV112" s="97">
        <v>2</v>
      </c>
      <c r="AW112" s="97">
        <v>3</v>
      </c>
      <c r="AX112" s="97" t="s">
        <v>22</v>
      </c>
      <c r="AY112" s="97" t="s">
        <v>22</v>
      </c>
      <c r="AZ112" s="97" t="s">
        <v>22</v>
      </c>
      <c r="BA112" s="97" t="s">
        <v>22</v>
      </c>
      <c r="BB112" s="97" t="s">
        <v>22</v>
      </c>
      <c r="BC112" s="109" t="s">
        <v>218</v>
      </c>
      <c r="BD112" s="110">
        <v>456</v>
      </c>
      <c r="BE112" s="110">
        <v>446</v>
      </c>
      <c r="BF112" s="110">
        <v>350</v>
      </c>
    </row>
    <row r="113" spans="1:93" x14ac:dyDescent="0.3">
      <c r="A113" s="9"/>
      <c r="B113" t="s">
        <v>195</v>
      </c>
      <c r="C113" s="97">
        <v>381</v>
      </c>
      <c r="D113" s="107">
        <v>790</v>
      </c>
      <c r="E113" s="108"/>
      <c r="F113" s="98"/>
      <c r="G113" s="98"/>
      <c r="H113" s="98">
        <v>1.6612222199999999E-2</v>
      </c>
      <c r="I113" s="100">
        <v>48.227848100999999</v>
      </c>
      <c r="J113" s="98">
        <v>43.620386394999997</v>
      </c>
      <c r="K113" s="98">
        <v>53.321979118000002</v>
      </c>
      <c r="L113" s="98">
        <v>0.88315745219999997</v>
      </c>
      <c r="M113" s="98">
        <v>0.79777680709999998</v>
      </c>
      <c r="N113" s="98">
        <v>0.97767580909999996</v>
      </c>
      <c r="O113" s="107">
        <v>418</v>
      </c>
      <c r="P113" s="107">
        <v>931</v>
      </c>
      <c r="Q113" s="108"/>
      <c r="R113" s="98"/>
      <c r="S113" s="98"/>
      <c r="T113" s="98">
        <v>3.638197E-4</v>
      </c>
      <c r="U113" s="100">
        <v>44.897959184000001</v>
      </c>
      <c r="V113" s="98">
        <v>40.793688228000001</v>
      </c>
      <c r="W113" s="98">
        <v>49.415162649000003</v>
      </c>
      <c r="X113" s="98">
        <v>0.83804946179999995</v>
      </c>
      <c r="Y113" s="98">
        <v>0.76047543279999996</v>
      </c>
      <c r="Z113" s="98">
        <v>0.92353660630000001</v>
      </c>
      <c r="AA113" s="107">
        <v>399</v>
      </c>
      <c r="AB113" s="107">
        <v>844</v>
      </c>
      <c r="AC113" s="108"/>
      <c r="AD113" s="98"/>
      <c r="AE113" s="98"/>
      <c r="AF113" s="98">
        <v>7.1480427000000001E-3</v>
      </c>
      <c r="AG113" s="100">
        <v>47.274881516999997</v>
      </c>
      <c r="AH113" s="98">
        <v>42.856536669999997</v>
      </c>
      <c r="AI113" s="98">
        <v>52.148740799999999</v>
      </c>
      <c r="AJ113" s="98">
        <v>0.87246552700000002</v>
      </c>
      <c r="AK113" s="98">
        <v>0.78990466820000005</v>
      </c>
      <c r="AL113" s="98">
        <v>0.963655649</v>
      </c>
      <c r="AM113" s="98">
        <v>0.4610868648</v>
      </c>
      <c r="AN113" s="98">
        <v>1.0529405429000001</v>
      </c>
      <c r="AO113" s="98">
        <v>0.91796937170000004</v>
      </c>
      <c r="AP113" s="98">
        <v>1.2077568392</v>
      </c>
      <c r="AQ113" s="98">
        <v>0.3124610296</v>
      </c>
      <c r="AR113" s="98">
        <v>0.93095505919999999</v>
      </c>
      <c r="AS113" s="98">
        <v>0.81028415220000005</v>
      </c>
      <c r="AT113" s="98">
        <v>1.0695967826999999</v>
      </c>
      <c r="AU113" s="97" t="s">
        <v>22</v>
      </c>
      <c r="AV113" s="97">
        <v>2</v>
      </c>
      <c r="AW113" s="97">
        <v>3</v>
      </c>
      <c r="AX113" s="97" t="s">
        <v>22</v>
      </c>
      <c r="AY113" s="97" t="s">
        <v>22</v>
      </c>
      <c r="AZ113" s="97" t="s">
        <v>22</v>
      </c>
      <c r="BA113" s="97" t="s">
        <v>22</v>
      </c>
      <c r="BB113" s="97" t="s">
        <v>22</v>
      </c>
      <c r="BC113" s="109" t="s">
        <v>218</v>
      </c>
      <c r="BD113" s="110">
        <v>381</v>
      </c>
      <c r="BE113" s="110">
        <v>418</v>
      </c>
      <c r="BF113" s="110">
        <v>399</v>
      </c>
      <c r="BQ113" s="46"/>
      <c r="CO113" s="4"/>
    </row>
    <row r="114" spans="1:93" s="3" customFormat="1" x14ac:dyDescent="0.3">
      <c r="A114" s="9"/>
      <c r="B114" s="3" t="s">
        <v>111</v>
      </c>
      <c r="C114" s="103">
        <v>627</v>
      </c>
      <c r="D114" s="104">
        <v>1207</v>
      </c>
      <c r="E114" s="99"/>
      <c r="F114" s="105"/>
      <c r="G114" s="105"/>
      <c r="H114" s="105">
        <v>0.22025403960000001</v>
      </c>
      <c r="I114" s="106">
        <v>51.946975973000001</v>
      </c>
      <c r="J114" s="105">
        <v>48.035968959000002</v>
      </c>
      <c r="K114" s="105">
        <v>56.176410537999999</v>
      </c>
      <c r="L114" s="105">
        <v>0.95126282340000001</v>
      </c>
      <c r="M114" s="105">
        <v>0.8782257296</v>
      </c>
      <c r="N114" s="105">
        <v>1.0303740014</v>
      </c>
      <c r="O114" s="104">
        <v>797</v>
      </c>
      <c r="P114" s="104">
        <v>1513</v>
      </c>
      <c r="Q114" s="99"/>
      <c r="R114" s="105"/>
      <c r="S114" s="105"/>
      <c r="T114" s="105">
        <v>0.6417121241</v>
      </c>
      <c r="U114" s="106">
        <v>52.676801058000002</v>
      </c>
      <c r="V114" s="105">
        <v>49.143749407999998</v>
      </c>
      <c r="W114" s="105">
        <v>56.463851517999998</v>
      </c>
      <c r="X114" s="105">
        <v>0.98324657910000002</v>
      </c>
      <c r="Y114" s="105">
        <v>0.91570414200000005</v>
      </c>
      <c r="Z114" s="105">
        <v>1.0557709537</v>
      </c>
      <c r="AA114" s="104">
        <v>706</v>
      </c>
      <c r="AB114" s="104">
        <v>1353</v>
      </c>
      <c r="AC114" s="99"/>
      <c r="AD114" s="105"/>
      <c r="AE114" s="105"/>
      <c r="AF114" s="105">
        <v>0.3274843865</v>
      </c>
      <c r="AG114" s="106">
        <v>52.180339985000003</v>
      </c>
      <c r="AH114" s="105">
        <v>48.469831704000001</v>
      </c>
      <c r="AI114" s="105">
        <v>56.174898597000002</v>
      </c>
      <c r="AJ114" s="105">
        <v>0.96299655039999998</v>
      </c>
      <c r="AK114" s="105">
        <v>0.89299252090000003</v>
      </c>
      <c r="AL114" s="105">
        <v>1.0384883797</v>
      </c>
      <c r="AM114" s="105">
        <v>0.85462554410000002</v>
      </c>
      <c r="AN114" s="105">
        <v>0.99057533750000004</v>
      </c>
      <c r="AO114" s="105">
        <v>0.8951479779</v>
      </c>
      <c r="AP114" s="105">
        <v>1.0961757424</v>
      </c>
      <c r="AQ114" s="105">
        <v>0.79381757040000001</v>
      </c>
      <c r="AR114" s="105">
        <v>1.0140494239</v>
      </c>
      <c r="AS114" s="105">
        <v>0.91331496219999997</v>
      </c>
      <c r="AT114" s="105">
        <v>1.1258944358</v>
      </c>
      <c r="AU114" s="103" t="s">
        <v>22</v>
      </c>
      <c r="AV114" s="103" t="s">
        <v>22</v>
      </c>
      <c r="AW114" s="103" t="s">
        <v>22</v>
      </c>
      <c r="AX114" s="103" t="s">
        <v>22</v>
      </c>
      <c r="AY114" s="103" t="s">
        <v>22</v>
      </c>
      <c r="AZ114" s="103" t="s">
        <v>22</v>
      </c>
      <c r="BA114" s="103" t="s">
        <v>22</v>
      </c>
      <c r="BB114" s="103" t="s">
        <v>22</v>
      </c>
      <c r="BC114" s="101" t="s">
        <v>22</v>
      </c>
      <c r="BD114" s="102">
        <v>627</v>
      </c>
      <c r="BE114" s="102">
        <v>797</v>
      </c>
      <c r="BF114" s="102">
        <v>706</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112</v>
      </c>
      <c r="C115" s="97">
        <v>294</v>
      </c>
      <c r="D115" s="107">
        <v>550</v>
      </c>
      <c r="E115" s="108"/>
      <c r="F115" s="98"/>
      <c r="G115" s="98"/>
      <c r="H115" s="98">
        <v>0.71685333510000004</v>
      </c>
      <c r="I115" s="100">
        <v>53.454545455000002</v>
      </c>
      <c r="J115" s="98">
        <v>47.680583200000001</v>
      </c>
      <c r="K115" s="98">
        <v>59.927715601999999</v>
      </c>
      <c r="L115" s="98">
        <v>0.97886972009999995</v>
      </c>
      <c r="M115" s="98">
        <v>0.87216655970000001</v>
      </c>
      <c r="N115" s="98">
        <v>1.0986272269999999</v>
      </c>
      <c r="O115" s="107">
        <v>282</v>
      </c>
      <c r="P115" s="107">
        <v>511</v>
      </c>
      <c r="Q115" s="108"/>
      <c r="R115" s="98"/>
      <c r="S115" s="98"/>
      <c r="T115" s="98">
        <v>0.6218145048</v>
      </c>
      <c r="U115" s="100">
        <v>55.185909979999998</v>
      </c>
      <c r="V115" s="98">
        <v>49.106603172</v>
      </c>
      <c r="W115" s="98">
        <v>62.017823747999998</v>
      </c>
      <c r="X115" s="98">
        <v>1.0300807208</v>
      </c>
      <c r="Y115" s="98">
        <v>0.91565009149999999</v>
      </c>
      <c r="Z115" s="98">
        <v>1.1588119754999999</v>
      </c>
      <c r="AA115" s="107">
        <v>252</v>
      </c>
      <c r="AB115" s="107">
        <v>518</v>
      </c>
      <c r="AC115" s="108"/>
      <c r="AD115" s="98"/>
      <c r="AE115" s="98"/>
      <c r="AF115" s="98">
        <v>8.9707010000000004E-2</v>
      </c>
      <c r="AG115" s="100">
        <v>48.648648649000002</v>
      </c>
      <c r="AH115" s="98">
        <v>42.998184999000003</v>
      </c>
      <c r="AI115" s="98">
        <v>55.041649208999999</v>
      </c>
      <c r="AJ115" s="98">
        <v>0.8978186199</v>
      </c>
      <c r="AK115" s="98">
        <v>0.79272337640000001</v>
      </c>
      <c r="AL115" s="98">
        <v>1.0168468576</v>
      </c>
      <c r="AM115" s="98">
        <v>0.1458084821</v>
      </c>
      <c r="AN115" s="98">
        <v>0.88154111560000004</v>
      </c>
      <c r="AO115" s="98">
        <v>0.7437994497</v>
      </c>
      <c r="AP115" s="98">
        <v>1.0447906875999999</v>
      </c>
      <c r="AQ115" s="98">
        <v>0.70214327219999995</v>
      </c>
      <c r="AR115" s="98">
        <v>1.0323894724</v>
      </c>
      <c r="AS115" s="98">
        <v>0.87678822099999998</v>
      </c>
      <c r="AT115" s="98">
        <v>1.2156048601</v>
      </c>
      <c r="AU115" s="97" t="s">
        <v>22</v>
      </c>
      <c r="AV115" s="97" t="s">
        <v>22</v>
      </c>
      <c r="AW115" s="97" t="s">
        <v>22</v>
      </c>
      <c r="AX115" s="97" t="s">
        <v>22</v>
      </c>
      <c r="AY115" s="97" t="s">
        <v>22</v>
      </c>
      <c r="AZ115" s="97" t="s">
        <v>22</v>
      </c>
      <c r="BA115" s="97" t="s">
        <v>22</v>
      </c>
      <c r="BB115" s="97" t="s">
        <v>22</v>
      </c>
      <c r="BC115" s="109" t="s">
        <v>22</v>
      </c>
      <c r="BD115" s="110">
        <v>294</v>
      </c>
      <c r="BE115" s="110">
        <v>282</v>
      </c>
      <c r="BF115" s="110">
        <v>252</v>
      </c>
    </row>
    <row r="116" spans="1:93" x14ac:dyDescent="0.3">
      <c r="A116" s="9"/>
      <c r="B116" t="s">
        <v>113</v>
      </c>
      <c r="C116" s="97">
        <v>139</v>
      </c>
      <c r="D116" s="107">
        <v>262</v>
      </c>
      <c r="E116" s="108"/>
      <c r="F116" s="98"/>
      <c r="G116" s="98"/>
      <c r="H116" s="98">
        <v>0.73458549350000002</v>
      </c>
      <c r="I116" s="100">
        <v>53.053435114999999</v>
      </c>
      <c r="J116" s="98">
        <v>44.927839675999998</v>
      </c>
      <c r="K116" s="98">
        <v>62.648616042</v>
      </c>
      <c r="L116" s="98">
        <v>0.9715245119</v>
      </c>
      <c r="M116" s="98">
        <v>0.82209737309999997</v>
      </c>
      <c r="N116" s="98">
        <v>1.1481120219000001</v>
      </c>
      <c r="O116" s="107">
        <v>148</v>
      </c>
      <c r="P116" s="107">
        <v>281</v>
      </c>
      <c r="Q116" s="108"/>
      <c r="R116" s="98"/>
      <c r="S116" s="98"/>
      <c r="T116" s="98">
        <v>0.83650762889999997</v>
      </c>
      <c r="U116" s="100">
        <v>52.669039146000003</v>
      </c>
      <c r="V116" s="98">
        <v>44.831891200000001</v>
      </c>
      <c r="W116" s="98">
        <v>61.876213790999998</v>
      </c>
      <c r="X116" s="98">
        <v>0.98310169800000002</v>
      </c>
      <c r="Y116" s="98">
        <v>0.83618226169999998</v>
      </c>
      <c r="Z116" s="98">
        <v>1.1558352679999999</v>
      </c>
      <c r="AA116" s="107">
        <v>169</v>
      </c>
      <c r="AB116" s="107">
        <v>291</v>
      </c>
      <c r="AC116" s="108"/>
      <c r="AD116" s="98"/>
      <c r="AE116" s="98"/>
      <c r="AF116" s="98">
        <v>0.37007272450000001</v>
      </c>
      <c r="AG116" s="100">
        <v>58.075601374999998</v>
      </c>
      <c r="AH116" s="98">
        <v>49.947835628</v>
      </c>
      <c r="AI116" s="98">
        <v>67.525958484</v>
      </c>
      <c r="AJ116" s="98">
        <v>1.0717945457</v>
      </c>
      <c r="AK116" s="98">
        <v>0.92101887179999997</v>
      </c>
      <c r="AL116" s="98">
        <v>1.2472529969999999</v>
      </c>
      <c r="AM116" s="98">
        <v>0.3853957254</v>
      </c>
      <c r="AN116" s="98">
        <v>1.1026516206999999</v>
      </c>
      <c r="AO116" s="98">
        <v>0.88432384450000001</v>
      </c>
      <c r="AP116" s="98">
        <v>1.3748816161999999</v>
      </c>
      <c r="AQ116" s="98">
        <v>0.95090847769999998</v>
      </c>
      <c r="AR116" s="98">
        <v>0.99275455079999997</v>
      </c>
      <c r="AS116" s="98">
        <v>0.78759466109999998</v>
      </c>
      <c r="AT116" s="98">
        <v>1.2513563726000001</v>
      </c>
      <c r="AU116" s="97" t="s">
        <v>22</v>
      </c>
      <c r="AV116" s="97" t="s">
        <v>22</v>
      </c>
      <c r="AW116" s="97" t="s">
        <v>22</v>
      </c>
      <c r="AX116" s="97" t="s">
        <v>22</v>
      </c>
      <c r="AY116" s="97" t="s">
        <v>22</v>
      </c>
      <c r="AZ116" s="97" t="s">
        <v>22</v>
      </c>
      <c r="BA116" s="97" t="s">
        <v>22</v>
      </c>
      <c r="BB116" s="97" t="s">
        <v>22</v>
      </c>
      <c r="BC116" s="109" t="s">
        <v>22</v>
      </c>
      <c r="BD116" s="110">
        <v>139</v>
      </c>
      <c r="BE116" s="110">
        <v>148</v>
      </c>
      <c r="BF116" s="110">
        <v>169</v>
      </c>
    </row>
    <row r="117" spans="1:93" x14ac:dyDescent="0.3">
      <c r="A117" s="9"/>
      <c r="B117" t="s">
        <v>114</v>
      </c>
      <c r="C117" s="97">
        <v>136</v>
      </c>
      <c r="D117" s="107">
        <v>285</v>
      </c>
      <c r="E117" s="108"/>
      <c r="F117" s="98"/>
      <c r="G117" s="98"/>
      <c r="H117" s="98">
        <v>0.1174466368</v>
      </c>
      <c r="I117" s="100">
        <v>47.719298246000001</v>
      </c>
      <c r="J117" s="98">
        <v>40.337048582999998</v>
      </c>
      <c r="K117" s="98">
        <v>56.452603873000001</v>
      </c>
      <c r="L117" s="98">
        <v>0.87384479130000003</v>
      </c>
      <c r="M117" s="98">
        <v>0.73810038879999995</v>
      </c>
      <c r="N117" s="98">
        <v>1.0345540132</v>
      </c>
      <c r="O117" s="107">
        <v>167</v>
      </c>
      <c r="P117" s="107">
        <v>339</v>
      </c>
      <c r="Q117" s="108"/>
      <c r="R117" s="98"/>
      <c r="S117" s="98"/>
      <c r="T117" s="98">
        <v>0.28077120509999998</v>
      </c>
      <c r="U117" s="100">
        <v>49.262536873000002</v>
      </c>
      <c r="V117" s="98">
        <v>42.330053753999998</v>
      </c>
      <c r="W117" s="98">
        <v>57.330367527999996</v>
      </c>
      <c r="X117" s="98">
        <v>0.91951712870000002</v>
      </c>
      <c r="Y117" s="98">
        <v>0.78948216800000004</v>
      </c>
      <c r="Z117" s="98">
        <v>1.0709700412000001</v>
      </c>
      <c r="AA117" s="107">
        <v>146</v>
      </c>
      <c r="AB117" s="107">
        <v>318</v>
      </c>
      <c r="AC117" s="108"/>
      <c r="AD117" s="98"/>
      <c r="AE117" s="98"/>
      <c r="AF117" s="98">
        <v>4.6330989199999999E-2</v>
      </c>
      <c r="AG117" s="100">
        <v>45.911949686</v>
      </c>
      <c r="AH117" s="98">
        <v>39.037302034</v>
      </c>
      <c r="AI117" s="98">
        <v>53.997254269999999</v>
      </c>
      <c r="AJ117" s="98">
        <v>0.84731240119999995</v>
      </c>
      <c r="AK117" s="98">
        <v>0.71987540370000003</v>
      </c>
      <c r="AL117" s="98">
        <v>0.99730911990000004</v>
      </c>
      <c r="AM117" s="98">
        <v>0.5341471377</v>
      </c>
      <c r="AN117" s="98">
        <v>0.9319850864</v>
      </c>
      <c r="AO117" s="98">
        <v>0.74639056569999995</v>
      </c>
      <c r="AP117" s="98">
        <v>1.1637288053999999</v>
      </c>
      <c r="AQ117" s="98">
        <v>0.78288625860000005</v>
      </c>
      <c r="AR117" s="98">
        <v>1.0323399271</v>
      </c>
      <c r="AS117" s="98">
        <v>0.82320179969999996</v>
      </c>
      <c r="AT117" s="98">
        <v>1.2946105384</v>
      </c>
      <c r="AU117" s="97" t="s">
        <v>22</v>
      </c>
      <c r="AV117" s="97" t="s">
        <v>22</v>
      </c>
      <c r="AW117" s="97" t="s">
        <v>22</v>
      </c>
      <c r="AX117" s="97" t="s">
        <v>22</v>
      </c>
      <c r="AY117" s="97" t="s">
        <v>22</v>
      </c>
      <c r="AZ117" s="97" t="s">
        <v>22</v>
      </c>
      <c r="BA117" s="97" t="s">
        <v>22</v>
      </c>
      <c r="BB117" s="97" t="s">
        <v>22</v>
      </c>
      <c r="BC117" s="109" t="s">
        <v>22</v>
      </c>
      <c r="BD117" s="110">
        <v>136</v>
      </c>
      <c r="BE117" s="110">
        <v>167</v>
      </c>
      <c r="BF117" s="110">
        <v>146</v>
      </c>
    </row>
    <row r="118" spans="1:93" x14ac:dyDescent="0.3">
      <c r="A118" s="9"/>
      <c r="B118" t="s">
        <v>115</v>
      </c>
      <c r="C118" s="97">
        <v>192</v>
      </c>
      <c r="D118" s="107">
        <v>374</v>
      </c>
      <c r="E118" s="108"/>
      <c r="F118" s="98"/>
      <c r="G118" s="98"/>
      <c r="H118" s="98">
        <v>0.39497883519999999</v>
      </c>
      <c r="I118" s="100">
        <v>51.336898396000002</v>
      </c>
      <c r="J118" s="98">
        <v>44.565568040999999</v>
      </c>
      <c r="K118" s="98">
        <v>59.137070451</v>
      </c>
      <c r="L118" s="98">
        <v>0.9400909677</v>
      </c>
      <c r="M118" s="98">
        <v>0.8153596662</v>
      </c>
      <c r="N118" s="98">
        <v>1.0839032934999999</v>
      </c>
      <c r="O118" s="107">
        <v>203</v>
      </c>
      <c r="P118" s="107">
        <v>436</v>
      </c>
      <c r="Q118" s="108"/>
      <c r="R118" s="98"/>
      <c r="S118" s="98"/>
      <c r="T118" s="98">
        <v>4.6957851100000003E-2</v>
      </c>
      <c r="U118" s="100">
        <v>46.559633028</v>
      </c>
      <c r="V118" s="98">
        <v>40.575783285</v>
      </c>
      <c r="W118" s="98">
        <v>53.425941588000001</v>
      </c>
      <c r="X118" s="98">
        <v>0.86906567940000001</v>
      </c>
      <c r="Y118" s="98">
        <v>0.75670185410000002</v>
      </c>
      <c r="Z118" s="98">
        <v>0.99811458239999995</v>
      </c>
      <c r="AA118" s="107">
        <v>182</v>
      </c>
      <c r="AB118" s="107">
        <v>388</v>
      </c>
      <c r="AC118" s="108"/>
      <c r="AD118" s="98"/>
      <c r="AE118" s="98"/>
      <c r="AF118" s="98">
        <v>5.3081198000000003E-2</v>
      </c>
      <c r="AG118" s="100">
        <v>46.907216495</v>
      </c>
      <c r="AH118" s="98">
        <v>40.564339249</v>
      </c>
      <c r="AI118" s="98">
        <v>54.241903110999999</v>
      </c>
      <c r="AJ118" s="98">
        <v>0.86568020999999995</v>
      </c>
      <c r="AK118" s="98">
        <v>0.74796715499999999</v>
      </c>
      <c r="AL118" s="98">
        <v>1.0019186282000001</v>
      </c>
      <c r="AM118" s="98">
        <v>0.94191783360000003</v>
      </c>
      <c r="AN118" s="98">
        <v>1.0074653394999999</v>
      </c>
      <c r="AO118" s="98">
        <v>0.82478026670000004</v>
      </c>
      <c r="AP118" s="98">
        <v>1.2306143239</v>
      </c>
      <c r="AQ118" s="98">
        <v>0.33191790319999998</v>
      </c>
      <c r="AR118" s="98">
        <v>0.9069428517</v>
      </c>
      <c r="AS118" s="98">
        <v>0.7445425</v>
      </c>
      <c r="AT118" s="98">
        <v>1.1047661299</v>
      </c>
      <c r="AU118" s="97" t="s">
        <v>22</v>
      </c>
      <c r="AV118" s="97" t="s">
        <v>22</v>
      </c>
      <c r="AW118" s="97" t="s">
        <v>22</v>
      </c>
      <c r="AX118" s="97" t="s">
        <v>22</v>
      </c>
      <c r="AY118" s="97" t="s">
        <v>22</v>
      </c>
      <c r="AZ118" s="97" t="s">
        <v>22</v>
      </c>
      <c r="BA118" s="97" t="s">
        <v>22</v>
      </c>
      <c r="BB118" s="97" t="s">
        <v>22</v>
      </c>
      <c r="BC118" s="109" t="s">
        <v>22</v>
      </c>
      <c r="BD118" s="110">
        <v>192</v>
      </c>
      <c r="BE118" s="110">
        <v>203</v>
      </c>
      <c r="BF118" s="110">
        <v>182</v>
      </c>
      <c r="BQ118" s="46"/>
      <c r="CC118" s="4"/>
      <c r="CO118" s="4"/>
    </row>
    <row r="119" spans="1:93" x14ac:dyDescent="0.3">
      <c r="A119" s="9"/>
      <c r="B119" t="s">
        <v>116</v>
      </c>
      <c r="C119" s="97">
        <v>9</v>
      </c>
      <c r="D119" s="107">
        <v>36</v>
      </c>
      <c r="E119" s="108"/>
      <c r="F119" s="98"/>
      <c r="G119" s="98"/>
      <c r="H119" s="98">
        <v>1.9117214E-2</v>
      </c>
      <c r="I119" s="100">
        <v>25</v>
      </c>
      <c r="J119" s="98">
        <v>13.007869190999999</v>
      </c>
      <c r="K119" s="98">
        <v>48.047838646000002</v>
      </c>
      <c r="L119" s="98">
        <v>0.457804716</v>
      </c>
      <c r="M119" s="98">
        <v>0.23815604970000001</v>
      </c>
      <c r="N119" s="98">
        <v>0.88003289579999999</v>
      </c>
      <c r="O119" s="107">
        <v>17</v>
      </c>
      <c r="P119" s="107">
        <v>54</v>
      </c>
      <c r="Q119" s="108"/>
      <c r="R119" s="98"/>
      <c r="S119" s="98"/>
      <c r="T119" s="98">
        <v>2.8455457199999999E-2</v>
      </c>
      <c r="U119" s="100">
        <v>31.481481480999999</v>
      </c>
      <c r="V119" s="98">
        <v>19.570794794000001</v>
      </c>
      <c r="W119" s="98">
        <v>50.640951821999998</v>
      </c>
      <c r="X119" s="98">
        <v>0.58762222360000005</v>
      </c>
      <c r="Y119" s="98">
        <v>0.36520753039999998</v>
      </c>
      <c r="Z119" s="98">
        <v>0.94548947930000005</v>
      </c>
      <c r="AA119" s="107">
        <v>12</v>
      </c>
      <c r="AB119" s="107">
        <v>33</v>
      </c>
      <c r="AC119" s="108"/>
      <c r="AD119" s="98"/>
      <c r="AE119" s="98"/>
      <c r="AF119" s="98">
        <v>0.1672544946</v>
      </c>
      <c r="AG119" s="100">
        <v>36.363636364000001</v>
      </c>
      <c r="AH119" s="98">
        <v>20.651261503000001</v>
      </c>
      <c r="AI119" s="98">
        <v>64.030667055999999</v>
      </c>
      <c r="AJ119" s="98">
        <v>0.67109674620000004</v>
      </c>
      <c r="AK119" s="98">
        <v>0.381036553</v>
      </c>
      <c r="AL119" s="98">
        <v>1.1819623056999999</v>
      </c>
      <c r="AM119" s="98">
        <v>0.70218266760000003</v>
      </c>
      <c r="AN119" s="98">
        <v>1.1550802139</v>
      </c>
      <c r="AO119" s="98">
        <v>0.55166789409999994</v>
      </c>
      <c r="AP119" s="98">
        <v>2.4185027164999999</v>
      </c>
      <c r="AQ119" s="98">
        <v>0.57601874659999996</v>
      </c>
      <c r="AR119" s="98">
        <v>1.2592592593</v>
      </c>
      <c r="AS119" s="98">
        <v>0.56133644319999998</v>
      </c>
      <c r="AT119" s="98">
        <v>2.8249259446999999</v>
      </c>
      <c r="AU119" s="97" t="s">
        <v>22</v>
      </c>
      <c r="AV119" s="97" t="s">
        <v>22</v>
      </c>
      <c r="AW119" s="97" t="s">
        <v>22</v>
      </c>
      <c r="AX119" s="97" t="s">
        <v>22</v>
      </c>
      <c r="AY119" s="97" t="s">
        <v>22</v>
      </c>
      <c r="AZ119" s="97" t="s">
        <v>22</v>
      </c>
      <c r="BA119" s="97" t="s">
        <v>22</v>
      </c>
      <c r="BB119" s="97" t="s">
        <v>22</v>
      </c>
      <c r="BC119" s="109" t="s">
        <v>22</v>
      </c>
      <c r="BD119" s="110">
        <v>9</v>
      </c>
      <c r="BE119" s="110">
        <v>17</v>
      </c>
      <c r="BF119" s="110">
        <v>12</v>
      </c>
      <c r="BQ119" s="46"/>
      <c r="CC119" s="4"/>
      <c r="CO119" s="4"/>
    </row>
    <row r="120" spans="1:93" s="3" customFormat="1" x14ac:dyDescent="0.3">
      <c r="A120" s="9"/>
      <c r="B120" s="3" t="s">
        <v>189</v>
      </c>
      <c r="C120" s="103">
        <v>1099</v>
      </c>
      <c r="D120" s="104">
        <v>2062</v>
      </c>
      <c r="E120" s="99"/>
      <c r="F120" s="105"/>
      <c r="G120" s="105"/>
      <c r="H120" s="105">
        <v>0.4368676681</v>
      </c>
      <c r="I120" s="106">
        <v>53.297769156000001</v>
      </c>
      <c r="J120" s="105">
        <v>50.238037476999999</v>
      </c>
      <c r="K120" s="105">
        <v>56.543852819999998</v>
      </c>
      <c r="L120" s="105">
        <v>0.97599880299999997</v>
      </c>
      <c r="M120" s="105">
        <v>0.91802022770000002</v>
      </c>
      <c r="N120" s="105">
        <v>1.0376390788000001</v>
      </c>
      <c r="O120" s="104">
        <v>945</v>
      </c>
      <c r="P120" s="104">
        <v>1860</v>
      </c>
      <c r="Q120" s="99"/>
      <c r="R120" s="105"/>
      <c r="S120" s="105"/>
      <c r="T120" s="105">
        <v>0.11325579500000001</v>
      </c>
      <c r="U120" s="106">
        <v>50.806451613</v>
      </c>
      <c r="V120" s="105">
        <v>47.668257425</v>
      </c>
      <c r="W120" s="105">
        <v>54.151245817000003</v>
      </c>
      <c r="X120" s="105">
        <v>0.94833529640000003</v>
      </c>
      <c r="Y120" s="105">
        <v>0.88807738049999996</v>
      </c>
      <c r="Z120" s="105">
        <v>1.0126818385</v>
      </c>
      <c r="AA120" s="104">
        <v>915</v>
      </c>
      <c r="AB120" s="104">
        <v>1764</v>
      </c>
      <c r="AC120" s="99"/>
      <c r="AD120" s="105"/>
      <c r="AE120" s="105"/>
      <c r="AF120" s="105">
        <v>0.19976601939999999</v>
      </c>
      <c r="AG120" s="106">
        <v>51.870748298999999</v>
      </c>
      <c r="AH120" s="105">
        <v>48.616384515999997</v>
      </c>
      <c r="AI120" s="105">
        <v>55.342958056999997</v>
      </c>
      <c r="AJ120" s="105">
        <v>0.95728298619999996</v>
      </c>
      <c r="AK120" s="105">
        <v>0.89548666769999996</v>
      </c>
      <c r="AL120" s="105">
        <v>1.0233437846</v>
      </c>
      <c r="AM120" s="105">
        <v>0.65487751240000003</v>
      </c>
      <c r="AN120" s="105">
        <v>1.0209480618</v>
      </c>
      <c r="AO120" s="105">
        <v>0.93223410500000004</v>
      </c>
      <c r="AP120" s="105">
        <v>1.1181042822</v>
      </c>
      <c r="AQ120" s="105">
        <v>0.2805583438</v>
      </c>
      <c r="AR120" s="105">
        <v>0.95325662629999997</v>
      </c>
      <c r="AS120" s="105">
        <v>0.87387147330000003</v>
      </c>
      <c r="AT120" s="105">
        <v>1.039853369</v>
      </c>
      <c r="AU120" s="103" t="s">
        <v>22</v>
      </c>
      <c r="AV120" s="103" t="s">
        <v>22</v>
      </c>
      <c r="AW120" s="103" t="s">
        <v>22</v>
      </c>
      <c r="AX120" s="103" t="s">
        <v>22</v>
      </c>
      <c r="AY120" s="103" t="s">
        <v>22</v>
      </c>
      <c r="AZ120" s="103" t="s">
        <v>22</v>
      </c>
      <c r="BA120" s="103" t="s">
        <v>22</v>
      </c>
      <c r="BB120" s="103" t="s">
        <v>22</v>
      </c>
      <c r="BC120" s="101" t="s">
        <v>22</v>
      </c>
      <c r="BD120" s="102">
        <v>1099</v>
      </c>
      <c r="BE120" s="102">
        <v>945</v>
      </c>
      <c r="BF120" s="102">
        <v>915</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190</v>
      </c>
      <c r="C121" s="97">
        <v>1058</v>
      </c>
      <c r="D121" s="107">
        <v>1657</v>
      </c>
      <c r="E121" s="108"/>
      <c r="F121" s="98"/>
      <c r="G121" s="98"/>
      <c r="H121" s="98">
        <v>8.8379274999999997E-7</v>
      </c>
      <c r="I121" s="100">
        <v>63.850331924999999</v>
      </c>
      <c r="J121" s="98">
        <v>60.116544887000003</v>
      </c>
      <c r="K121" s="98">
        <v>67.816021273000004</v>
      </c>
      <c r="L121" s="98">
        <v>1.169239323</v>
      </c>
      <c r="M121" s="98">
        <v>1.0985766145</v>
      </c>
      <c r="N121" s="98">
        <v>1.2444472024</v>
      </c>
      <c r="O121" s="107">
        <v>929</v>
      </c>
      <c r="P121" s="107">
        <v>1580</v>
      </c>
      <c r="Q121" s="108"/>
      <c r="R121" s="98"/>
      <c r="S121" s="98"/>
      <c r="T121" s="98">
        <v>5.8677694999999998E-3</v>
      </c>
      <c r="U121" s="100">
        <v>58.797468354000003</v>
      </c>
      <c r="V121" s="98">
        <v>55.135537190000001</v>
      </c>
      <c r="W121" s="98">
        <v>62.702613614999997</v>
      </c>
      <c r="X121" s="98">
        <v>1.0974927949</v>
      </c>
      <c r="Y121" s="98">
        <v>1.0272116316</v>
      </c>
      <c r="Z121" s="98">
        <v>1.1725825505</v>
      </c>
      <c r="AA121" s="107">
        <v>992</v>
      </c>
      <c r="AB121" s="107">
        <v>1673</v>
      </c>
      <c r="AC121" s="108"/>
      <c r="AD121" s="98"/>
      <c r="AE121" s="98"/>
      <c r="AF121" s="98">
        <v>5.9767834000000004E-3</v>
      </c>
      <c r="AG121" s="100">
        <v>59.294680215</v>
      </c>
      <c r="AH121" s="98">
        <v>55.717299017999999</v>
      </c>
      <c r="AI121" s="98">
        <v>63.101750510999999</v>
      </c>
      <c r="AJ121" s="98">
        <v>1.0942928413999999</v>
      </c>
      <c r="AK121" s="98">
        <v>1.0262021075000001</v>
      </c>
      <c r="AL121" s="98">
        <v>1.1669015429</v>
      </c>
      <c r="AM121" s="98">
        <v>0.85366898719999995</v>
      </c>
      <c r="AN121" s="98">
        <v>1.0084563481</v>
      </c>
      <c r="AO121" s="98">
        <v>0.92213489329999998</v>
      </c>
      <c r="AP121" s="98">
        <v>1.1028583923999999</v>
      </c>
      <c r="AQ121" s="98">
        <v>6.6712859099999994E-2</v>
      </c>
      <c r="AR121" s="98">
        <v>0.92086394199999999</v>
      </c>
      <c r="AS121" s="98">
        <v>0.84318624450000002</v>
      </c>
      <c r="AT121" s="98">
        <v>1.0056976204000001</v>
      </c>
      <c r="AU121" s="97">
        <v>1</v>
      </c>
      <c r="AV121" s="97">
        <v>2</v>
      </c>
      <c r="AW121" s="97">
        <v>3</v>
      </c>
      <c r="AX121" s="97" t="s">
        <v>22</v>
      </c>
      <c r="AY121" s="97" t="s">
        <v>22</v>
      </c>
      <c r="AZ121" s="97" t="s">
        <v>22</v>
      </c>
      <c r="BA121" s="97" t="s">
        <v>22</v>
      </c>
      <c r="BB121" s="97" t="s">
        <v>22</v>
      </c>
      <c r="BC121" s="109" t="s">
        <v>217</v>
      </c>
      <c r="BD121" s="110">
        <v>1058</v>
      </c>
      <c r="BE121" s="110">
        <v>929</v>
      </c>
      <c r="BF121" s="110">
        <v>992</v>
      </c>
    </row>
    <row r="122" spans="1:93" x14ac:dyDescent="0.3">
      <c r="A122" s="9"/>
      <c r="B122" t="s">
        <v>191</v>
      </c>
      <c r="C122" s="97">
        <v>518</v>
      </c>
      <c r="D122" s="107">
        <v>1008</v>
      </c>
      <c r="E122" s="108"/>
      <c r="F122" s="98"/>
      <c r="G122" s="98"/>
      <c r="H122" s="98">
        <v>0.1738855929</v>
      </c>
      <c r="I122" s="100">
        <v>51.388888889</v>
      </c>
      <c r="J122" s="98">
        <v>47.148684393000003</v>
      </c>
      <c r="K122" s="98">
        <v>56.010426064000001</v>
      </c>
      <c r="L122" s="98">
        <v>0.94104302740000001</v>
      </c>
      <c r="M122" s="98">
        <v>0.86212822909999998</v>
      </c>
      <c r="N122" s="98">
        <v>1.0271812817999999</v>
      </c>
      <c r="O122" s="107">
        <v>425</v>
      </c>
      <c r="P122" s="107">
        <v>914</v>
      </c>
      <c r="Q122" s="108"/>
      <c r="R122" s="98"/>
      <c r="S122" s="98"/>
      <c r="T122" s="98">
        <v>3.9608374000000002E-3</v>
      </c>
      <c r="U122" s="100">
        <v>46.498905907999998</v>
      </c>
      <c r="V122" s="98">
        <v>42.281792897999999</v>
      </c>
      <c r="W122" s="98">
        <v>51.136626487000001</v>
      </c>
      <c r="X122" s="98">
        <v>0.86793216839999998</v>
      </c>
      <c r="Y122" s="98">
        <v>0.7882084358</v>
      </c>
      <c r="Z122" s="98">
        <v>0.95571959740000001</v>
      </c>
      <c r="AA122" s="107">
        <v>441</v>
      </c>
      <c r="AB122" s="107">
        <v>883</v>
      </c>
      <c r="AC122" s="108"/>
      <c r="AD122" s="98"/>
      <c r="AE122" s="98"/>
      <c r="AF122" s="98">
        <v>9.1517521800000001E-2</v>
      </c>
      <c r="AG122" s="100">
        <v>49.943374857999999</v>
      </c>
      <c r="AH122" s="98">
        <v>45.492989743999999</v>
      </c>
      <c r="AI122" s="98">
        <v>54.829122163999997</v>
      </c>
      <c r="AJ122" s="98">
        <v>0.9217129999</v>
      </c>
      <c r="AK122" s="98">
        <v>0.83844338330000001</v>
      </c>
      <c r="AL122" s="98">
        <v>1.0132524999999999</v>
      </c>
      <c r="AM122" s="98">
        <v>0.29312337360000001</v>
      </c>
      <c r="AN122" s="98">
        <v>1.0740763440000001</v>
      </c>
      <c r="AO122" s="98">
        <v>0.94010262119999999</v>
      </c>
      <c r="AP122" s="98">
        <v>1.2271426191000001</v>
      </c>
      <c r="AQ122" s="98">
        <v>0.12655569929999999</v>
      </c>
      <c r="AR122" s="98">
        <v>0.90484357439999996</v>
      </c>
      <c r="AS122" s="98">
        <v>0.79591016699999995</v>
      </c>
      <c r="AT122" s="98">
        <v>1.0286863117</v>
      </c>
      <c r="AU122" s="97" t="s">
        <v>22</v>
      </c>
      <c r="AV122" s="97">
        <v>2</v>
      </c>
      <c r="AW122" s="97" t="s">
        <v>22</v>
      </c>
      <c r="AX122" s="97" t="s">
        <v>22</v>
      </c>
      <c r="AY122" s="97" t="s">
        <v>22</v>
      </c>
      <c r="AZ122" s="97" t="s">
        <v>22</v>
      </c>
      <c r="BA122" s="97" t="s">
        <v>22</v>
      </c>
      <c r="BB122" s="97" t="s">
        <v>22</v>
      </c>
      <c r="BC122" s="109">
        <v>-2</v>
      </c>
      <c r="BD122" s="110">
        <v>518</v>
      </c>
      <c r="BE122" s="110">
        <v>425</v>
      </c>
      <c r="BF122" s="110">
        <v>441</v>
      </c>
      <c r="BQ122" s="46"/>
      <c r="CC122" s="4"/>
      <c r="CO122" s="4"/>
    </row>
    <row r="123" spans="1:93" s="3" customFormat="1" x14ac:dyDescent="0.3">
      <c r="A123" s="9"/>
      <c r="B123" s="3" t="s">
        <v>117</v>
      </c>
      <c r="C123" s="103">
        <v>292</v>
      </c>
      <c r="D123" s="104">
        <v>723</v>
      </c>
      <c r="E123" s="99"/>
      <c r="F123" s="105"/>
      <c r="G123" s="105"/>
      <c r="H123" s="105">
        <v>3.2952889999999999E-7</v>
      </c>
      <c r="I123" s="106">
        <v>40.387275242000001</v>
      </c>
      <c r="J123" s="105">
        <v>36.010715591999997</v>
      </c>
      <c r="K123" s="105">
        <v>45.295739744999999</v>
      </c>
      <c r="L123" s="105">
        <v>0.73957940300000002</v>
      </c>
      <c r="M123" s="105">
        <v>0.65870544239999995</v>
      </c>
      <c r="N123" s="105">
        <v>0.83038283589999995</v>
      </c>
      <c r="O123" s="104">
        <v>281</v>
      </c>
      <c r="P123" s="104">
        <v>895</v>
      </c>
      <c r="Q123" s="99"/>
      <c r="R123" s="105"/>
      <c r="S123" s="105"/>
      <c r="T123" s="105">
        <v>6.7752340000000001E-19</v>
      </c>
      <c r="U123" s="106">
        <v>31.396648044999999</v>
      </c>
      <c r="V123" s="105">
        <v>27.93218165</v>
      </c>
      <c r="W123" s="105">
        <v>35.290816907999996</v>
      </c>
      <c r="X123" s="105">
        <v>0.58603875260000005</v>
      </c>
      <c r="Y123" s="105">
        <v>0.52082917559999997</v>
      </c>
      <c r="Z123" s="105">
        <v>0.65941278960000005</v>
      </c>
      <c r="AA123" s="104">
        <v>217</v>
      </c>
      <c r="AB123" s="104">
        <v>656</v>
      </c>
      <c r="AC123" s="99"/>
      <c r="AD123" s="105"/>
      <c r="AE123" s="105"/>
      <c r="AF123" s="105">
        <v>5.2752419999999996E-13</v>
      </c>
      <c r="AG123" s="106">
        <v>33.079268292999998</v>
      </c>
      <c r="AH123" s="105">
        <v>28.958267033999999</v>
      </c>
      <c r="AI123" s="105">
        <v>37.786722163999997</v>
      </c>
      <c r="AJ123" s="105">
        <v>0.61048320619999996</v>
      </c>
      <c r="AK123" s="105">
        <v>0.53391979460000005</v>
      </c>
      <c r="AL123" s="105">
        <v>0.69802571250000001</v>
      </c>
      <c r="AM123" s="105">
        <v>0.56348177639999997</v>
      </c>
      <c r="AN123" s="105">
        <v>1.0535923531</v>
      </c>
      <c r="AO123" s="105">
        <v>0.88256809260000002</v>
      </c>
      <c r="AP123" s="105">
        <v>1.2577577364999999</v>
      </c>
      <c r="AQ123" s="105">
        <v>2.5839888E-3</v>
      </c>
      <c r="AR123" s="105">
        <v>0.77738960739999996</v>
      </c>
      <c r="AS123" s="105">
        <v>0.65994343479999995</v>
      </c>
      <c r="AT123" s="105">
        <v>0.91573697060000003</v>
      </c>
      <c r="AU123" s="103">
        <v>1</v>
      </c>
      <c r="AV123" s="103">
        <v>2</v>
      </c>
      <c r="AW123" s="103">
        <v>3</v>
      </c>
      <c r="AX123" s="103" t="s">
        <v>216</v>
      </c>
      <c r="AY123" s="103" t="s">
        <v>22</v>
      </c>
      <c r="AZ123" s="103" t="s">
        <v>22</v>
      </c>
      <c r="BA123" s="103" t="s">
        <v>22</v>
      </c>
      <c r="BB123" s="103" t="s">
        <v>22</v>
      </c>
      <c r="BC123" s="101" t="s">
        <v>418</v>
      </c>
      <c r="BD123" s="102">
        <v>292</v>
      </c>
      <c r="BE123" s="102">
        <v>281</v>
      </c>
      <c r="BF123" s="102">
        <v>217</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118</v>
      </c>
      <c r="C124" s="97">
        <v>103</v>
      </c>
      <c r="D124" s="107">
        <v>326</v>
      </c>
      <c r="E124" s="108"/>
      <c r="F124" s="98"/>
      <c r="G124" s="98"/>
      <c r="H124" s="98">
        <v>3.1222854000000001E-8</v>
      </c>
      <c r="I124" s="100">
        <v>31.595092025</v>
      </c>
      <c r="J124" s="98">
        <v>26.046432301999999</v>
      </c>
      <c r="K124" s="98">
        <v>38.325780225000003</v>
      </c>
      <c r="L124" s="98">
        <v>0.57857528530000002</v>
      </c>
      <c r="M124" s="98">
        <v>0.47665272539999998</v>
      </c>
      <c r="N124" s="98">
        <v>0.70229192640000004</v>
      </c>
      <c r="O124" s="107">
        <v>83</v>
      </c>
      <c r="P124" s="107">
        <v>300</v>
      </c>
      <c r="Q124" s="108"/>
      <c r="R124" s="98"/>
      <c r="S124" s="98"/>
      <c r="T124" s="98">
        <v>1.9168559999999999E-9</v>
      </c>
      <c r="U124" s="100">
        <v>27.666666667000001</v>
      </c>
      <c r="V124" s="98">
        <v>22.311323342000001</v>
      </c>
      <c r="W124" s="98">
        <v>34.307442580999997</v>
      </c>
      <c r="X124" s="98">
        <v>0.51641623650000001</v>
      </c>
      <c r="Y124" s="98">
        <v>0.41621873780000002</v>
      </c>
      <c r="Z124" s="98">
        <v>0.64073455879999996</v>
      </c>
      <c r="AA124" s="107">
        <v>52</v>
      </c>
      <c r="AB124" s="107">
        <v>257</v>
      </c>
      <c r="AC124" s="108"/>
      <c r="AD124" s="98"/>
      <c r="AE124" s="98"/>
      <c r="AF124" s="98">
        <v>1.329094E-12</v>
      </c>
      <c r="AG124" s="100">
        <v>20.233463035</v>
      </c>
      <c r="AH124" s="98">
        <v>15.418062596</v>
      </c>
      <c r="AI124" s="98">
        <v>26.552819061000001</v>
      </c>
      <c r="AJ124" s="98">
        <v>0.37341180819999997</v>
      </c>
      <c r="AK124" s="98">
        <v>0.28440958900000002</v>
      </c>
      <c r="AL124" s="98">
        <v>0.49026609459999998</v>
      </c>
      <c r="AM124" s="98">
        <v>7.6867789899999997E-2</v>
      </c>
      <c r="AN124" s="98">
        <v>0.73132998920000003</v>
      </c>
      <c r="AO124" s="98">
        <v>0.51709587720000005</v>
      </c>
      <c r="AP124" s="98">
        <v>1.0343218284</v>
      </c>
      <c r="AQ124" s="98">
        <v>0.36804305710000002</v>
      </c>
      <c r="AR124" s="98">
        <v>0.87566343040000005</v>
      </c>
      <c r="AS124" s="98">
        <v>0.65581753050000002</v>
      </c>
      <c r="AT124" s="98">
        <v>1.1692069940000001</v>
      </c>
      <c r="AU124" s="97">
        <v>1</v>
      </c>
      <c r="AV124" s="97">
        <v>2</v>
      </c>
      <c r="AW124" s="97">
        <v>3</v>
      </c>
      <c r="AX124" s="97" t="s">
        <v>22</v>
      </c>
      <c r="AY124" s="97" t="s">
        <v>22</v>
      </c>
      <c r="AZ124" s="97" t="s">
        <v>22</v>
      </c>
      <c r="BA124" s="97" t="s">
        <v>22</v>
      </c>
      <c r="BB124" s="97" t="s">
        <v>22</v>
      </c>
      <c r="BC124" s="109" t="s">
        <v>217</v>
      </c>
      <c r="BD124" s="110">
        <v>103</v>
      </c>
      <c r="BE124" s="110">
        <v>83</v>
      </c>
      <c r="BF124" s="110">
        <v>52</v>
      </c>
      <c r="BQ124" s="46"/>
      <c r="CC124" s="4"/>
      <c r="CO124" s="4"/>
    </row>
    <row r="125" spans="1:93" x14ac:dyDescent="0.3">
      <c r="A125" s="9"/>
      <c r="B125" t="s">
        <v>119</v>
      </c>
      <c r="C125" s="97">
        <v>25</v>
      </c>
      <c r="D125" s="107">
        <v>79</v>
      </c>
      <c r="E125" s="108"/>
      <c r="F125" s="98"/>
      <c r="G125" s="98"/>
      <c r="H125" s="98">
        <v>6.4167425000000002E-3</v>
      </c>
      <c r="I125" s="100">
        <v>31.64556962</v>
      </c>
      <c r="J125" s="98">
        <v>21.383195606000001</v>
      </c>
      <c r="K125" s="98">
        <v>46.833134534999999</v>
      </c>
      <c r="L125" s="98">
        <v>0.57949964060000003</v>
      </c>
      <c r="M125" s="98">
        <v>0.39144574100000001</v>
      </c>
      <c r="N125" s="98">
        <v>0.85789625020000004</v>
      </c>
      <c r="O125" s="107">
        <v>36</v>
      </c>
      <c r="P125" s="107">
        <v>89</v>
      </c>
      <c r="Q125" s="108"/>
      <c r="R125" s="98"/>
      <c r="S125" s="98"/>
      <c r="T125" s="98">
        <v>9.2147698299999997E-2</v>
      </c>
      <c r="U125" s="100">
        <v>40.449438202000003</v>
      </c>
      <c r="V125" s="98">
        <v>29.177331539000001</v>
      </c>
      <c r="W125" s="98">
        <v>56.076308716</v>
      </c>
      <c r="X125" s="98">
        <v>0.75501493900000005</v>
      </c>
      <c r="Y125" s="98">
        <v>0.5444098718</v>
      </c>
      <c r="Z125" s="98">
        <v>1.0470926185</v>
      </c>
      <c r="AA125" s="107">
        <v>25</v>
      </c>
      <c r="AB125" s="107">
        <v>89</v>
      </c>
      <c r="AC125" s="108"/>
      <c r="AD125" s="98"/>
      <c r="AE125" s="98"/>
      <c r="AF125" s="98">
        <v>1.0296849E-3</v>
      </c>
      <c r="AG125" s="100">
        <v>28.089887640000001</v>
      </c>
      <c r="AH125" s="98">
        <v>18.980589358</v>
      </c>
      <c r="AI125" s="98">
        <v>41.570984586999998</v>
      </c>
      <c r="AJ125" s="98">
        <v>0.51840338539999997</v>
      </c>
      <c r="AK125" s="98">
        <v>0.35017603990000001</v>
      </c>
      <c r="AL125" s="98">
        <v>0.76744848119999998</v>
      </c>
      <c r="AM125" s="98">
        <v>0.16132384850000001</v>
      </c>
      <c r="AN125" s="98">
        <v>0.69444444439999997</v>
      </c>
      <c r="AO125" s="98">
        <v>0.41690229769999998</v>
      </c>
      <c r="AP125" s="98">
        <v>1.1567532466999999</v>
      </c>
      <c r="AQ125" s="98">
        <v>0.34577440199999998</v>
      </c>
      <c r="AR125" s="98">
        <v>1.2782022472000001</v>
      </c>
      <c r="AS125" s="98">
        <v>0.76735505339999999</v>
      </c>
      <c r="AT125" s="98">
        <v>2.1291330232000001</v>
      </c>
      <c r="AU125" s="97">
        <v>1</v>
      </c>
      <c r="AV125" s="97" t="s">
        <v>22</v>
      </c>
      <c r="AW125" s="97">
        <v>3</v>
      </c>
      <c r="AX125" s="97" t="s">
        <v>22</v>
      </c>
      <c r="AY125" s="97" t="s">
        <v>22</v>
      </c>
      <c r="AZ125" s="97" t="s">
        <v>22</v>
      </c>
      <c r="BA125" s="97" t="s">
        <v>22</v>
      </c>
      <c r="BB125" s="97" t="s">
        <v>22</v>
      </c>
      <c r="BC125" s="109" t="s">
        <v>420</v>
      </c>
      <c r="BD125" s="110">
        <v>25</v>
      </c>
      <c r="BE125" s="110">
        <v>36</v>
      </c>
      <c r="BF125" s="110">
        <v>25</v>
      </c>
      <c r="BQ125" s="46"/>
      <c r="CC125" s="4"/>
      <c r="CO125" s="4"/>
    </row>
    <row r="126" spans="1:93" s="3" customFormat="1" x14ac:dyDescent="0.3">
      <c r="A126" s="9" t="s">
        <v>222</v>
      </c>
      <c r="B126" s="3" t="s">
        <v>43</v>
      </c>
      <c r="C126" s="103">
        <v>768</v>
      </c>
      <c r="D126" s="104">
        <v>1346</v>
      </c>
      <c r="E126" s="99"/>
      <c r="F126" s="105"/>
      <c r="G126" s="105"/>
      <c r="H126" s="105">
        <v>0.2355697286</v>
      </c>
      <c r="I126" s="106">
        <v>57.057949479999998</v>
      </c>
      <c r="J126" s="105">
        <v>53.161970502999999</v>
      </c>
      <c r="K126" s="105">
        <v>61.239445566999997</v>
      </c>
      <c r="L126" s="105">
        <v>1.0448559343999999</v>
      </c>
      <c r="M126" s="105">
        <v>0.97177927860000002</v>
      </c>
      <c r="N126" s="105">
        <v>1.1234278685000001</v>
      </c>
      <c r="O126" s="104">
        <v>1034</v>
      </c>
      <c r="P126" s="104">
        <v>1719</v>
      </c>
      <c r="Q126" s="99"/>
      <c r="R126" s="105"/>
      <c r="S126" s="105"/>
      <c r="T126" s="105">
        <v>3.1039590000000002E-4</v>
      </c>
      <c r="U126" s="106">
        <v>60.151250726999997</v>
      </c>
      <c r="V126" s="105">
        <v>56.594412155999997</v>
      </c>
      <c r="W126" s="105">
        <v>63.931629045999998</v>
      </c>
      <c r="X126" s="105">
        <v>1.1227620189</v>
      </c>
      <c r="Y126" s="105">
        <v>1.0542859862</v>
      </c>
      <c r="Z126" s="105">
        <v>1.1956855802999999</v>
      </c>
      <c r="AA126" s="104">
        <v>1053</v>
      </c>
      <c r="AB126" s="104">
        <v>1715</v>
      </c>
      <c r="AC126" s="99"/>
      <c r="AD126" s="105"/>
      <c r="AE126" s="105"/>
      <c r="AF126" s="105">
        <v>8.8087100000000006E-5</v>
      </c>
      <c r="AG126" s="106">
        <v>61.399416909999999</v>
      </c>
      <c r="AH126" s="105">
        <v>57.800692718999997</v>
      </c>
      <c r="AI126" s="105">
        <v>65.222200971999996</v>
      </c>
      <c r="AJ126" s="105">
        <v>1.1331360949</v>
      </c>
      <c r="AK126" s="105">
        <v>1.0645112539999999</v>
      </c>
      <c r="AL126" s="105">
        <v>1.2061849086</v>
      </c>
      <c r="AM126" s="105">
        <v>0.63899188870000001</v>
      </c>
      <c r="AN126" s="105">
        <v>1.020750461</v>
      </c>
      <c r="AO126" s="105">
        <v>0.936813275</v>
      </c>
      <c r="AP126" s="105">
        <v>1.1122083038999999</v>
      </c>
      <c r="AQ126" s="105">
        <v>0.26773500579999998</v>
      </c>
      <c r="AR126" s="105">
        <v>1.0542133265</v>
      </c>
      <c r="AS126" s="105">
        <v>0.96024167490000001</v>
      </c>
      <c r="AT126" s="105">
        <v>1.157381279</v>
      </c>
      <c r="AU126" s="103" t="s">
        <v>22</v>
      </c>
      <c r="AV126" s="103">
        <v>2</v>
      </c>
      <c r="AW126" s="103">
        <v>3</v>
      </c>
      <c r="AX126" s="103" t="s">
        <v>22</v>
      </c>
      <c r="AY126" s="103" t="s">
        <v>22</v>
      </c>
      <c r="AZ126" s="103" t="s">
        <v>22</v>
      </c>
      <c r="BA126" s="103" t="s">
        <v>22</v>
      </c>
      <c r="BB126" s="103" t="s">
        <v>22</v>
      </c>
      <c r="BC126" s="101" t="s">
        <v>218</v>
      </c>
      <c r="BD126" s="102">
        <v>768</v>
      </c>
      <c r="BE126" s="102">
        <v>1034</v>
      </c>
      <c r="BF126" s="102">
        <v>1053</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44</v>
      </c>
      <c r="C127" s="97">
        <v>470</v>
      </c>
      <c r="D127" s="107">
        <v>788</v>
      </c>
      <c r="E127" s="108"/>
      <c r="F127" s="98"/>
      <c r="G127" s="98"/>
      <c r="H127" s="98">
        <v>5.9657779899999999E-2</v>
      </c>
      <c r="I127" s="100">
        <v>59.644670050999999</v>
      </c>
      <c r="J127" s="98">
        <v>54.488975332000003</v>
      </c>
      <c r="K127" s="98">
        <v>65.288191671999996</v>
      </c>
      <c r="L127" s="98">
        <v>1.0922244494</v>
      </c>
      <c r="M127" s="98">
        <v>0.99641608930000003</v>
      </c>
      <c r="N127" s="98">
        <v>1.1972450673999999</v>
      </c>
      <c r="O127" s="107">
        <v>476</v>
      </c>
      <c r="P127" s="107">
        <v>816</v>
      </c>
      <c r="Q127" s="108"/>
      <c r="R127" s="98"/>
      <c r="S127" s="98"/>
      <c r="T127" s="98">
        <v>6.7369957300000005E-2</v>
      </c>
      <c r="U127" s="100">
        <v>58.333333332999999</v>
      </c>
      <c r="V127" s="98">
        <v>53.321460348000002</v>
      </c>
      <c r="W127" s="98">
        <v>63.816290017999997</v>
      </c>
      <c r="X127" s="98">
        <v>1.0888294143999999</v>
      </c>
      <c r="Y127" s="98">
        <v>0.99393459790000005</v>
      </c>
      <c r="Z127" s="98">
        <v>1.1927842095000001</v>
      </c>
      <c r="AA127" s="107">
        <v>474</v>
      </c>
      <c r="AB127" s="107">
        <v>791</v>
      </c>
      <c r="AC127" s="108"/>
      <c r="AD127" s="98"/>
      <c r="AE127" s="98"/>
      <c r="AF127" s="98">
        <v>3.09246205E-2</v>
      </c>
      <c r="AG127" s="100">
        <v>59.924146649999997</v>
      </c>
      <c r="AH127" s="98">
        <v>54.765225018999999</v>
      </c>
      <c r="AI127" s="98">
        <v>65.569042225000004</v>
      </c>
      <c r="AJ127" s="98">
        <v>1.1059097454</v>
      </c>
      <c r="AK127" s="98">
        <v>1.0092827292</v>
      </c>
      <c r="AL127" s="98">
        <v>1.2117876683</v>
      </c>
      <c r="AM127" s="98">
        <v>0.67840095929999999</v>
      </c>
      <c r="AN127" s="98">
        <v>1.0272710854</v>
      </c>
      <c r="AO127" s="98">
        <v>0.9045898121</v>
      </c>
      <c r="AP127" s="98">
        <v>1.166590502</v>
      </c>
      <c r="AQ127" s="98">
        <v>0.73244463579999997</v>
      </c>
      <c r="AR127" s="98">
        <v>0.97801418439999999</v>
      </c>
      <c r="AS127" s="98">
        <v>0.8609821379</v>
      </c>
      <c r="AT127" s="98">
        <v>1.1109542264000001</v>
      </c>
      <c r="AU127" s="97" t="s">
        <v>22</v>
      </c>
      <c r="AV127" s="97" t="s">
        <v>22</v>
      </c>
      <c r="AW127" s="97" t="s">
        <v>22</v>
      </c>
      <c r="AX127" s="97" t="s">
        <v>22</v>
      </c>
      <c r="AY127" s="97" t="s">
        <v>22</v>
      </c>
      <c r="AZ127" s="97" t="s">
        <v>22</v>
      </c>
      <c r="BA127" s="97" t="s">
        <v>22</v>
      </c>
      <c r="BB127" s="97" t="s">
        <v>22</v>
      </c>
      <c r="BC127" s="109" t="s">
        <v>22</v>
      </c>
      <c r="BD127" s="110">
        <v>470</v>
      </c>
      <c r="BE127" s="110">
        <v>476</v>
      </c>
      <c r="BF127" s="110">
        <v>474</v>
      </c>
      <c r="BQ127" s="46"/>
    </row>
    <row r="128" spans="1:93" x14ac:dyDescent="0.3">
      <c r="A128" s="9"/>
      <c r="B128" t="s">
        <v>46</v>
      </c>
      <c r="C128" s="97">
        <v>615</v>
      </c>
      <c r="D128" s="107">
        <v>1085</v>
      </c>
      <c r="E128" s="108"/>
      <c r="F128" s="98"/>
      <c r="G128" s="98"/>
      <c r="H128" s="98">
        <v>0.36497939089999998</v>
      </c>
      <c r="I128" s="100">
        <v>56.682027650000002</v>
      </c>
      <c r="J128" s="98">
        <v>52.374708464999998</v>
      </c>
      <c r="K128" s="98">
        <v>61.343582669</v>
      </c>
      <c r="L128" s="98">
        <v>1.0379719829</v>
      </c>
      <c r="M128" s="98">
        <v>0.95756402750000003</v>
      </c>
      <c r="N128" s="98">
        <v>1.1251319039000001</v>
      </c>
      <c r="O128" s="107">
        <v>759</v>
      </c>
      <c r="P128" s="107">
        <v>1319</v>
      </c>
      <c r="Q128" s="108"/>
      <c r="R128" s="98"/>
      <c r="S128" s="98"/>
      <c r="T128" s="98">
        <v>5.4467218300000002E-2</v>
      </c>
      <c r="U128" s="100">
        <v>57.543593631999997</v>
      </c>
      <c r="V128" s="98">
        <v>53.592044047000002</v>
      </c>
      <c r="W128" s="98">
        <v>61.786506316999997</v>
      </c>
      <c r="X128" s="98">
        <v>1.0740884118</v>
      </c>
      <c r="Y128" s="98">
        <v>0.99863096490000003</v>
      </c>
      <c r="Z128" s="98">
        <v>1.1552474907000001</v>
      </c>
      <c r="AA128" s="107">
        <v>821</v>
      </c>
      <c r="AB128" s="107">
        <v>1340</v>
      </c>
      <c r="AC128" s="108"/>
      <c r="AD128" s="98"/>
      <c r="AE128" s="98"/>
      <c r="AF128" s="98">
        <v>6.0775019999999996E-4</v>
      </c>
      <c r="AG128" s="100">
        <v>61.268656716000002</v>
      </c>
      <c r="AH128" s="98">
        <v>57.217808525999999</v>
      </c>
      <c r="AI128" s="98">
        <v>65.606292736</v>
      </c>
      <c r="AJ128" s="98">
        <v>1.1307228945000001</v>
      </c>
      <c r="AK128" s="98">
        <v>1.0540249287000001</v>
      </c>
      <c r="AL128" s="98">
        <v>1.2130019218999999</v>
      </c>
      <c r="AM128" s="98">
        <v>0.2128795825</v>
      </c>
      <c r="AN128" s="98">
        <v>1.0647346273</v>
      </c>
      <c r="AO128" s="98">
        <v>0.96467221179999996</v>
      </c>
      <c r="AP128" s="98">
        <v>1.1751762024000001</v>
      </c>
      <c r="AQ128" s="98">
        <v>0.78097131040000001</v>
      </c>
      <c r="AR128" s="98">
        <v>1.0151999852</v>
      </c>
      <c r="AS128" s="98">
        <v>0.91278853910000002</v>
      </c>
      <c r="AT128" s="98">
        <v>1.1291016110000001</v>
      </c>
      <c r="AU128" s="97" t="s">
        <v>22</v>
      </c>
      <c r="AV128" s="97" t="s">
        <v>22</v>
      </c>
      <c r="AW128" s="97">
        <v>3</v>
      </c>
      <c r="AX128" s="97" t="s">
        <v>22</v>
      </c>
      <c r="AY128" s="97" t="s">
        <v>22</v>
      </c>
      <c r="AZ128" s="97" t="s">
        <v>22</v>
      </c>
      <c r="BA128" s="97" t="s">
        <v>22</v>
      </c>
      <c r="BB128" s="97" t="s">
        <v>22</v>
      </c>
      <c r="BC128" s="109">
        <v>-3</v>
      </c>
      <c r="BD128" s="110">
        <v>615</v>
      </c>
      <c r="BE128" s="110">
        <v>759</v>
      </c>
      <c r="BF128" s="110">
        <v>821</v>
      </c>
      <c r="BQ128" s="46"/>
    </row>
    <row r="129" spans="1:104" x14ac:dyDescent="0.3">
      <c r="A129" s="9"/>
      <c r="B129" t="s">
        <v>45</v>
      </c>
      <c r="C129" s="97">
        <v>801</v>
      </c>
      <c r="D129" s="107">
        <v>1369</v>
      </c>
      <c r="E129" s="108"/>
      <c r="F129" s="98"/>
      <c r="G129" s="98"/>
      <c r="H129" s="98">
        <v>5.7032752200000002E-2</v>
      </c>
      <c r="I129" s="100">
        <v>58.509861213000001</v>
      </c>
      <c r="J129" s="98">
        <v>54.595059073000002</v>
      </c>
      <c r="K129" s="98">
        <v>62.705378787999997</v>
      </c>
      <c r="L129" s="98">
        <v>1.0714436159</v>
      </c>
      <c r="M129" s="98">
        <v>0.99793872019999996</v>
      </c>
      <c r="N129" s="98">
        <v>1.1503626414000001</v>
      </c>
      <c r="O129" s="107">
        <v>954</v>
      </c>
      <c r="P129" s="107">
        <v>1537</v>
      </c>
      <c r="Q129" s="108"/>
      <c r="R129" s="98"/>
      <c r="S129" s="98"/>
      <c r="T129" s="98">
        <v>1.01656E-5</v>
      </c>
      <c r="U129" s="100">
        <v>62.068965517000002</v>
      </c>
      <c r="V129" s="98">
        <v>58.252670502999997</v>
      </c>
      <c r="W129" s="98">
        <v>66.135276669000007</v>
      </c>
      <c r="X129" s="98">
        <v>1.1585574063999999</v>
      </c>
      <c r="Y129" s="98">
        <v>1.0852594664999999</v>
      </c>
      <c r="Z129" s="98">
        <v>1.2368058565</v>
      </c>
      <c r="AA129" s="107">
        <v>903</v>
      </c>
      <c r="AB129" s="107">
        <v>1479</v>
      </c>
      <c r="AC129" s="108"/>
      <c r="AD129" s="98"/>
      <c r="AE129" s="98"/>
      <c r="AF129" s="98">
        <v>4.9408429999999999E-4</v>
      </c>
      <c r="AG129" s="100">
        <v>61.054766733999998</v>
      </c>
      <c r="AH129" s="98">
        <v>57.199648844999999</v>
      </c>
      <c r="AI129" s="98">
        <v>65.169710237999993</v>
      </c>
      <c r="AJ129" s="98">
        <v>1.1267755206000001</v>
      </c>
      <c r="AK129" s="98">
        <v>1.0535986483999999</v>
      </c>
      <c r="AL129" s="98">
        <v>1.2050348353</v>
      </c>
      <c r="AM129" s="98">
        <v>0.72270904879999998</v>
      </c>
      <c r="AN129" s="98">
        <v>0.98366013070000002</v>
      </c>
      <c r="AO129" s="98">
        <v>0.89810013929999999</v>
      </c>
      <c r="AP129" s="98">
        <v>1.0773712311999999</v>
      </c>
      <c r="AQ129" s="98">
        <v>0.21787807989999999</v>
      </c>
      <c r="AR129" s="98">
        <v>1.060829136</v>
      </c>
      <c r="AS129" s="98">
        <v>0.96572376959999995</v>
      </c>
      <c r="AT129" s="98">
        <v>1.1653005665</v>
      </c>
      <c r="AU129" s="97" t="s">
        <v>22</v>
      </c>
      <c r="AV129" s="97">
        <v>2</v>
      </c>
      <c r="AW129" s="97">
        <v>3</v>
      </c>
      <c r="AX129" s="97" t="s">
        <v>22</v>
      </c>
      <c r="AY129" s="97" t="s">
        <v>22</v>
      </c>
      <c r="AZ129" s="97" t="s">
        <v>22</v>
      </c>
      <c r="BA129" s="97" t="s">
        <v>22</v>
      </c>
      <c r="BB129" s="97" t="s">
        <v>22</v>
      </c>
      <c r="BC129" s="109" t="s">
        <v>218</v>
      </c>
      <c r="BD129" s="110">
        <v>801</v>
      </c>
      <c r="BE129" s="110">
        <v>954</v>
      </c>
      <c r="BF129" s="110">
        <v>903</v>
      </c>
      <c r="BQ129" s="46"/>
    </row>
    <row r="130" spans="1:104" x14ac:dyDescent="0.3">
      <c r="A130" s="9"/>
      <c r="B130" t="s">
        <v>47</v>
      </c>
      <c r="C130" s="97">
        <v>529</v>
      </c>
      <c r="D130" s="107">
        <v>947</v>
      </c>
      <c r="E130" s="108"/>
      <c r="F130" s="98"/>
      <c r="G130" s="98"/>
      <c r="H130" s="98">
        <v>0.6082944817</v>
      </c>
      <c r="I130" s="100">
        <v>55.860612459999999</v>
      </c>
      <c r="J130" s="98">
        <v>51.297586240999998</v>
      </c>
      <c r="K130" s="98">
        <v>60.829529284000003</v>
      </c>
      <c r="L130" s="98">
        <v>1.0229300729999999</v>
      </c>
      <c r="M130" s="98">
        <v>0.93797787320000003</v>
      </c>
      <c r="N130" s="98">
        <v>1.1155763522</v>
      </c>
      <c r="O130" s="107">
        <v>576</v>
      </c>
      <c r="P130" s="107">
        <v>990</v>
      </c>
      <c r="Q130" s="108"/>
      <c r="R130" s="98"/>
      <c r="S130" s="98"/>
      <c r="T130" s="98">
        <v>5.1812283100000002E-2</v>
      </c>
      <c r="U130" s="100">
        <v>58.181818182000001</v>
      </c>
      <c r="V130" s="98">
        <v>53.619228131</v>
      </c>
      <c r="W130" s="98">
        <v>63.132650075999997</v>
      </c>
      <c r="X130" s="98">
        <v>1.0860012859999999</v>
      </c>
      <c r="Y130" s="98">
        <v>0.99935222540000002</v>
      </c>
      <c r="Z130" s="98">
        <v>1.1801632731</v>
      </c>
      <c r="AA130" s="107">
        <v>505</v>
      </c>
      <c r="AB130" s="107">
        <v>928</v>
      </c>
      <c r="AC130" s="108"/>
      <c r="AD130" s="98"/>
      <c r="AE130" s="98"/>
      <c r="AF130" s="98">
        <v>0.92452599280000003</v>
      </c>
      <c r="AG130" s="100">
        <v>54.418103447999997</v>
      </c>
      <c r="AH130" s="98">
        <v>49.872992805000003</v>
      </c>
      <c r="AI130" s="98">
        <v>59.377426866999997</v>
      </c>
      <c r="AJ130" s="98">
        <v>1.0042948343</v>
      </c>
      <c r="AK130" s="98">
        <v>0.91908162739999999</v>
      </c>
      <c r="AL130" s="98">
        <v>1.0974086351000001</v>
      </c>
      <c r="AM130" s="98">
        <v>0.27263268860000001</v>
      </c>
      <c r="AN130" s="98">
        <v>0.93531115300000001</v>
      </c>
      <c r="AO130" s="98">
        <v>0.82997604479999998</v>
      </c>
      <c r="AP130" s="98">
        <v>1.0540147013000001</v>
      </c>
      <c r="AQ130" s="98">
        <v>0.498992822</v>
      </c>
      <c r="AR130" s="98">
        <v>1.0415535315</v>
      </c>
      <c r="AS130" s="98">
        <v>0.92559731089999997</v>
      </c>
      <c r="AT130" s="98">
        <v>1.1720364204</v>
      </c>
      <c r="AU130" s="97" t="s">
        <v>22</v>
      </c>
      <c r="AV130" s="97" t="s">
        <v>22</v>
      </c>
      <c r="AW130" s="97" t="s">
        <v>22</v>
      </c>
      <c r="AX130" s="97" t="s">
        <v>22</v>
      </c>
      <c r="AY130" s="97" t="s">
        <v>22</v>
      </c>
      <c r="AZ130" s="97" t="s">
        <v>22</v>
      </c>
      <c r="BA130" s="97" t="s">
        <v>22</v>
      </c>
      <c r="BB130" s="97" t="s">
        <v>22</v>
      </c>
      <c r="BC130" s="109" t="s">
        <v>22</v>
      </c>
      <c r="BD130" s="110">
        <v>529</v>
      </c>
      <c r="BE130" s="110">
        <v>576</v>
      </c>
      <c r="BF130" s="110">
        <v>505</v>
      </c>
    </row>
    <row r="131" spans="1:104" x14ac:dyDescent="0.3">
      <c r="A131" s="9"/>
      <c r="B131" t="s">
        <v>51</v>
      </c>
      <c r="C131" s="97">
        <v>701</v>
      </c>
      <c r="D131" s="107">
        <v>1232</v>
      </c>
      <c r="E131" s="108"/>
      <c r="F131" s="98"/>
      <c r="G131" s="98"/>
      <c r="H131" s="98">
        <v>0.28751804139999998</v>
      </c>
      <c r="I131" s="100">
        <v>56.899350648999999</v>
      </c>
      <c r="J131" s="98">
        <v>52.839399278999998</v>
      </c>
      <c r="K131" s="98">
        <v>61.271251159000002</v>
      </c>
      <c r="L131" s="98">
        <v>1.0419516427</v>
      </c>
      <c r="M131" s="98">
        <v>0.96595781400000003</v>
      </c>
      <c r="N131" s="98">
        <v>1.1239240576</v>
      </c>
      <c r="O131" s="107">
        <v>752</v>
      </c>
      <c r="P131" s="107">
        <v>1278</v>
      </c>
      <c r="Q131" s="108"/>
      <c r="R131" s="98"/>
      <c r="S131" s="98"/>
      <c r="T131" s="98">
        <v>1.19939269E-2</v>
      </c>
      <c r="U131" s="100">
        <v>58.841940532000002</v>
      </c>
      <c r="V131" s="98">
        <v>54.783132338000001</v>
      </c>
      <c r="W131" s="98">
        <v>63.201460337</v>
      </c>
      <c r="X131" s="98">
        <v>1.0983228969000001</v>
      </c>
      <c r="Y131" s="98">
        <v>1.020833469</v>
      </c>
      <c r="Z131" s="98">
        <v>1.1816943924000001</v>
      </c>
      <c r="AA131" s="107">
        <v>790</v>
      </c>
      <c r="AB131" s="107">
        <v>1351</v>
      </c>
      <c r="AC131" s="108"/>
      <c r="AD131" s="98"/>
      <c r="AE131" s="98"/>
      <c r="AF131" s="98">
        <v>3.6841570800000001E-2</v>
      </c>
      <c r="AG131" s="100">
        <v>58.475203553</v>
      </c>
      <c r="AH131" s="98">
        <v>54.536511017999999</v>
      </c>
      <c r="AI131" s="98">
        <v>62.698353208999997</v>
      </c>
      <c r="AJ131" s="98">
        <v>1.079169268</v>
      </c>
      <c r="AK131" s="98">
        <v>1.0046663112000001</v>
      </c>
      <c r="AL131" s="98">
        <v>1.1591971345000001</v>
      </c>
      <c r="AM131" s="98">
        <v>0.9023311611</v>
      </c>
      <c r="AN131" s="98">
        <v>0.99376742210000002</v>
      </c>
      <c r="AO131" s="98">
        <v>0.89932875590000005</v>
      </c>
      <c r="AP131" s="98">
        <v>1.0981231088000001</v>
      </c>
      <c r="AQ131" s="98">
        <v>0.52253778520000005</v>
      </c>
      <c r="AR131" s="98">
        <v>1.0341408094</v>
      </c>
      <c r="AS131" s="98">
        <v>0.93302014759999996</v>
      </c>
      <c r="AT131" s="98">
        <v>1.1462209216999999</v>
      </c>
      <c r="AU131" s="97" t="s">
        <v>22</v>
      </c>
      <c r="AV131" s="97" t="s">
        <v>22</v>
      </c>
      <c r="AW131" s="97" t="s">
        <v>22</v>
      </c>
      <c r="AX131" s="97" t="s">
        <v>22</v>
      </c>
      <c r="AY131" s="97" t="s">
        <v>22</v>
      </c>
      <c r="AZ131" s="97" t="s">
        <v>22</v>
      </c>
      <c r="BA131" s="97" t="s">
        <v>22</v>
      </c>
      <c r="BB131" s="97" t="s">
        <v>22</v>
      </c>
      <c r="BC131" s="109" t="s">
        <v>22</v>
      </c>
      <c r="BD131" s="110">
        <v>701</v>
      </c>
      <c r="BE131" s="110">
        <v>752</v>
      </c>
      <c r="BF131" s="110">
        <v>790</v>
      </c>
      <c r="BQ131" s="46"/>
    </row>
    <row r="132" spans="1:104" x14ac:dyDescent="0.3">
      <c r="A132" s="9"/>
      <c r="B132" t="s">
        <v>48</v>
      </c>
      <c r="C132" s="97">
        <v>835</v>
      </c>
      <c r="D132" s="107">
        <v>1420</v>
      </c>
      <c r="E132" s="108"/>
      <c r="F132" s="98"/>
      <c r="G132" s="98"/>
      <c r="H132" s="98">
        <v>3.7394743899999999E-2</v>
      </c>
      <c r="I132" s="100">
        <v>58.802816901</v>
      </c>
      <c r="J132" s="98">
        <v>54.946633251999998</v>
      </c>
      <c r="K132" s="98">
        <v>62.929629550000001</v>
      </c>
      <c r="L132" s="98">
        <v>1.0768082757999999</v>
      </c>
      <c r="M132" s="98">
        <v>1.0043277703</v>
      </c>
      <c r="N132" s="98">
        <v>1.1545195672999999</v>
      </c>
      <c r="O132" s="107">
        <v>819</v>
      </c>
      <c r="P132" s="107">
        <v>1476</v>
      </c>
      <c r="Q132" s="108"/>
      <c r="R132" s="98"/>
      <c r="S132" s="98"/>
      <c r="T132" s="98">
        <v>0.32754654550000001</v>
      </c>
      <c r="U132" s="100">
        <v>55.487804877999999</v>
      </c>
      <c r="V132" s="98">
        <v>51.814839263000003</v>
      </c>
      <c r="W132" s="98">
        <v>59.421133675</v>
      </c>
      <c r="X132" s="98">
        <v>1.0357157844</v>
      </c>
      <c r="Y132" s="98">
        <v>0.96545256229999998</v>
      </c>
      <c r="Z132" s="98">
        <v>1.1110925881</v>
      </c>
      <c r="AA132" s="107">
        <v>771</v>
      </c>
      <c r="AB132" s="107">
        <v>1341</v>
      </c>
      <c r="AC132" s="108"/>
      <c r="AD132" s="98"/>
      <c r="AE132" s="98"/>
      <c r="AF132" s="98">
        <v>0.10840944850000001</v>
      </c>
      <c r="AG132" s="100">
        <v>57.494407158999998</v>
      </c>
      <c r="AH132" s="98">
        <v>53.576004871999999</v>
      </c>
      <c r="AI132" s="98">
        <v>61.699390659000002</v>
      </c>
      <c r="AJ132" s="98">
        <v>1.0610685130999999</v>
      </c>
      <c r="AK132" s="98">
        <v>0.98699296469999998</v>
      </c>
      <c r="AL132" s="98">
        <v>1.140703561</v>
      </c>
      <c r="AM132" s="98">
        <v>0.47898148629999998</v>
      </c>
      <c r="AN132" s="98">
        <v>1.0361629422</v>
      </c>
      <c r="AO132" s="98">
        <v>0.93910658089999999</v>
      </c>
      <c r="AP132" s="98">
        <v>1.1432500471</v>
      </c>
      <c r="AQ132" s="98">
        <v>0.23804152710000001</v>
      </c>
      <c r="AR132" s="98">
        <v>0.94362494519999995</v>
      </c>
      <c r="AS132" s="98">
        <v>0.85691529740000005</v>
      </c>
      <c r="AT132" s="98">
        <v>1.0391085792999999</v>
      </c>
      <c r="AU132" s="97" t="s">
        <v>22</v>
      </c>
      <c r="AV132" s="97" t="s">
        <v>22</v>
      </c>
      <c r="AW132" s="97" t="s">
        <v>22</v>
      </c>
      <c r="AX132" s="97" t="s">
        <v>22</v>
      </c>
      <c r="AY132" s="97" t="s">
        <v>22</v>
      </c>
      <c r="AZ132" s="97" t="s">
        <v>22</v>
      </c>
      <c r="BA132" s="97" t="s">
        <v>22</v>
      </c>
      <c r="BB132" s="97" t="s">
        <v>22</v>
      </c>
      <c r="BC132" s="109" t="s">
        <v>22</v>
      </c>
      <c r="BD132" s="110">
        <v>835</v>
      </c>
      <c r="BE132" s="110">
        <v>819</v>
      </c>
      <c r="BF132" s="110">
        <v>771</v>
      </c>
      <c r="BQ132" s="46"/>
      <c r="CC132" s="4"/>
    </row>
    <row r="133" spans="1:104" x14ac:dyDescent="0.3">
      <c r="A133" s="9"/>
      <c r="B133" t="s">
        <v>49</v>
      </c>
      <c r="C133" s="97">
        <v>1244</v>
      </c>
      <c r="D133" s="107">
        <v>2203</v>
      </c>
      <c r="E133" s="108"/>
      <c r="F133" s="98"/>
      <c r="G133" s="98"/>
      <c r="H133" s="98">
        <v>0.25622467040000002</v>
      </c>
      <c r="I133" s="100">
        <v>56.468452110999998</v>
      </c>
      <c r="J133" s="98">
        <v>53.416112456999997</v>
      </c>
      <c r="K133" s="98">
        <v>59.695210623000001</v>
      </c>
      <c r="L133" s="98">
        <v>1.0340609474</v>
      </c>
      <c r="M133" s="98">
        <v>0.97596722820000004</v>
      </c>
      <c r="N133" s="98">
        <v>1.0956126517</v>
      </c>
      <c r="O133" s="107">
        <v>1277</v>
      </c>
      <c r="P133" s="107">
        <v>2464</v>
      </c>
      <c r="Q133" s="108"/>
      <c r="R133" s="98"/>
      <c r="S133" s="98"/>
      <c r="T133" s="98">
        <v>0.25430321010000001</v>
      </c>
      <c r="U133" s="100">
        <v>51.826298700999999</v>
      </c>
      <c r="V133" s="98">
        <v>49.060329107999998</v>
      </c>
      <c r="W133" s="98">
        <v>54.748210741999998</v>
      </c>
      <c r="X133" s="98">
        <v>0.96737140229999996</v>
      </c>
      <c r="Y133" s="98">
        <v>0.91374141230000006</v>
      </c>
      <c r="Z133" s="98">
        <v>1.0241490834</v>
      </c>
      <c r="AA133" s="107">
        <v>1292</v>
      </c>
      <c r="AB133" s="107">
        <v>2350</v>
      </c>
      <c r="AC133" s="108"/>
      <c r="AD133" s="98"/>
      <c r="AE133" s="98"/>
      <c r="AF133" s="98">
        <v>0.6160833242</v>
      </c>
      <c r="AG133" s="100">
        <v>54.978723404</v>
      </c>
      <c r="AH133" s="98">
        <v>52.061130077000001</v>
      </c>
      <c r="AI133" s="98">
        <v>58.059823571000003</v>
      </c>
      <c r="AJ133" s="98">
        <v>1.0146411656000001</v>
      </c>
      <c r="AK133" s="98">
        <v>0.95860027810000004</v>
      </c>
      <c r="AL133" s="98">
        <v>1.0739582686</v>
      </c>
      <c r="AM133" s="98">
        <v>0.13454392139999999</v>
      </c>
      <c r="AN133" s="98">
        <v>1.0608267382000001</v>
      </c>
      <c r="AO133" s="98">
        <v>0.98187494679999998</v>
      </c>
      <c r="AP133" s="98">
        <v>1.1461269810000001</v>
      </c>
      <c r="AQ133" s="98">
        <v>3.12861652E-2</v>
      </c>
      <c r="AR133" s="98">
        <v>0.91779209029999997</v>
      </c>
      <c r="AS133" s="98">
        <v>0.84885879119999996</v>
      </c>
      <c r="AT133" s="98">
        <v>0.99232325779999997</v>
      </c>
      <c r="AU133" s="97" t="s">
        <v>22</v>
      </c>
      <c r="AV133" s="97" t="s">
        <v>22</v>
      </c>
      <c r="AW133" s="97" t="s">
        <v>22</v>
      </c>
      <c r="AX133" s="97" t="s">
        <v>216</v>
      </c>
      <c r="AY133" s="97" t="s">
        <v>22</v>
      </c>
      <c r="AZ133" s="97" t="s">
        <v>22</v>
      </c>
      <c r="BA133" s="97" t="s">
        <v>22</v>
      </c>
      <c r="BB133" s="97" t="s">
        <v>22</v>
      </c>
      <c r="BC133" s="109" t="s">
        <v>407</v>
      </c>
      <c r="BD133" s="110">
        <v>1244</v>
      </c>
      <c r="BE133" s="110">
        <v>1277</v>
      </c>
      <c r="BF133" s="110">
        <v>1292</v>
      </c>
    </row>
    <row r="134" spans="1:104" x14ac:dyDescent="0.3">
      <c r="A134" s="9"/>
      <c r="B134" t="s">
        <v>52</v>
      </c>
      <c r="C134" s="97"/>
      <c r="D134" s="107"/>
      <c r="E134" s="108"/>
      <c r="F134" s="98"/>
      <c r="G134" s="98"/>
      <c r="H134" s="98"/>
      <c r="I134" s="100"/>
      <c r="J134" s="98"/>
      <c r="K134" s="98"/>
      <c r="L134" s="98"/>
      <c r="M134" s="98"/>
      <c r="N134" s="98"/>
      <c r="O134" s="107"/>
      <c r="P134" s="107"/>
      <c r="Q134" s="108"/>
      <c r="R134" s="98"/>
      <c r="S134" s="98"/>
      <c r="T134" s="98"/>
      <c r="U134" s="100"/>
      <c r="V134" s="98"/>
      <c r="W134" s="98"/>
      <c r="X134" s="98"/>
      <c r="Y134" s="98"/>
      <c r="Z134" s="98"/>
      <c r="AA134" s="107"/>
      <c r="AB134" s="107"/>
      <c r="AC134" s="108"/>
      <c r="AD134" s="98"/>
      <c r="AE134" s="98"/>
      <c r="AF134" s="98"/>
      <c r="AG134" s="100"/>
      <c r="AH134" s="98"/>
      <c r="AI134" s="98"/>
      <c r="AJ134" s="98"/>
      <c r="AK134" s="98"/>
      <c r="AL134" s="98"/>
      <c r="AM134" s="98">
        <v>0.58399618019999999</v>
      </c>
      <c r="AN134" s="98">
        <v>0.95739904099999995</v>
      </c>
      <c r="AO134" s="98">
        <v>0.81924894599999998</v>
      </c>
      <c r="AP134" s="98">
        <v>1.1188454109999999</v>
      </c>
      <c r="AQ134" s="98">
        <v>0.613417192</v>
      </c>
      <c r="AR134" s="98">
        <v>1.0405003044000001</v>
      </c>
      <c r="AS134" s="98">
        <v>0.89196926249999997</v>
      </c>
      <c r="AT134" s="98">
        <v>1.2137647887</v>
      </c>
      <c r="AU134" s="97" t="s">
        <v>22</v>
      </c>
      <c r="AV134" s="97" t="s">
        <v>22</v>
      </c>
      <c r="AW134" s="97" t="s">
        <v>22</v>
      </c>
      <c r="AX134" s="97" t="s">
        <v>22</v>
      </c>
      <c r="AY134" s="97" t="s">
        <v>22</v>
      </c>
      <c r="AZ134" s="97" t="s">
        <v>405</v>
      </c>
      <c r="BA134" s="97" t="s">
        <v>405</v>
      </c>
      <c r="BB134" s="97" t="s">
        <v>405</v>
      </c>
      <c r="BC134" s="109" t="s">
        <v>406</v>
      </c>
      <c r="BD134" s="110"/>
      <c r="BE134" s="110"/>
      <c r="BF134" s="110"/>
    </row>
    <row r="135" spans="1:104" x14ac:dyDescent="0.3">
      <c r="A135" s="9"/>
      <c r="B135" t="s">
        <v>50</v>
      </c>
      <c r="C135" s="97">
        <v>836</v>
      </c>
      <c r="D135" s="107">
        <v>1513</v>
      </c>
      <c r="E135" s="108"/>
      <c r="F135" s="98"/>
      <c r="G135" s="98"/>
      <c r="H135" s="98">
        <v>0.74066018460000005</v>
      </c>
      <c r="I135" s="100">
        <v>55.254461335000002</v>
      </c>
      <c r="J135" s="98">
        <v>51.633067664999999</v>
      </c>
      <c r="K135" s="98">
        <v>59.129849057999998</v>
      </c>
      <c r="L135" s="98">
        <v>1.0118301193000001</v>
      </c>
      <c r="M135" s="98">
        <v>0.94376060159999997</v>
      </c>
      <c r="N135" s="98">
        <v>1.0848092074</v>
      </c>
      <c r="O135" s="107">
        <v>961</v>
      </c>
      <c r="P135" s="107">
        <v>1566</v>
      </c>
      <c r="Q135" s="108"/>
      <c r="R135" s="98"/>
      <c r="S135" s="98"/>
      <c r="T135" s="98">
        <v>4.3819300000000002E-5</v>
      </c>
      <c r="U135" s="100">
        <v>61.366538953000003</v>
      </c>
      <c r="V135" s="98">
        <v>57.606768746</v>
      </c>
      <c r="W135" s="98">
        <v>65.371694767999998</v>
      </c>
      <c r="X135" s="98">
        <v>1.1454461601000001</v>
      </c>
      <c r="Y135" s="98">
        <v>1.073218931</v>
      </c>
      <c r="Z135" s="98">
        <v>1.2225342545</v>
      </c>
      <c r="AA135" s="107">
        <v>874</v>
      </c>
      <c r="AB135" s="107">
        <v>1490</v>
      </c>
      <c r="AC135" s="108"/>
      <c r="AD135" s="98"/>
      <c r="AE135" s="98"/>
      <c r="AF135" s="98">
        <v>2.2638796799999999E-2</v>
      </c>
      <c r="AG135" s="100">
        <v>58.657718121000002</v>
      </c>
      <c r="AH135" s="98">
        <v>54.895006713000001</v>
      </c>
      <c r="AI135" s="98">
        <v>62.678340001000002</v>
      </c>
      <c r="AJ135" s="98">
        <v>1.0825376037000001</v>
      </c>
      <c r="AK135" s="98">
        <v>1.0111785286999999</v>
      </c>
      <c r="AL135" s="98">
        <v>1.1589325031</v>
      </c>
      <c r="AM135" s="98">
        <v>0.33411401940000002</v>
      </c>
      <c r="AN135" s="98">
        <v>0.95585834110000001</v>
      </c>
      <c r="AO135" s="98">
        <v>0.87218232740000001</v>
      </c>
      <c r="AP135" s="98">
        <v>1.0475621204000001</v>
      </c>
      <c r="AQ135" s="98">
        <v>2.65306532E-2</v>
      </c>
      <c r="AR135" s="98">
        <v>1.1106169071000001</v>
      </c>
      <c r="AS135" s="98">
        <v>1.0122953965999999</v>
      </c>
      <c r="AT135" s="98">
        <v>1.2184881195999999</v>
      </c>
      <c r="AU135" s="97" t="s">
        <v>22</v>
      </c>
      <c r="AV135" s="97">
        <v>2</v>
      </c>
      <c r="AW135" s="97" t="s">
        <v>22</v>
      </c>
      <c r="AX135" s="97" t="s">
        <v>216</v>
      </c>
      <c r="AY135" s="97" t="s">
        <v>22</v>
      </c>
      <c r="AZ135" s="97" t="s">
        <v>22</v>
      </c>
      <c r="BA135" s="97" t="s">
        <v>22</v>
      </c>
      <c r="BB135" s="97" t="s">
        <v>22</v>
      </c>
      <c r="BC135" s="109" t="s">
        <v>408</v>
      </c>
      <c r="BD135" s="110">
        <v>836</v>
      </c>
      <c r="BE135" s="110">
        <v>961</v>
      </c>
      <c r="BF135" s="110">
        <v>874</v>
      </c>
    </row>
    <row r="136" spans="1:104" x14ac:dyDescent="0.3">
      <c r="A136" s="9"/>
      <c r="B136" t="s">
        <v>53</v>
      </c>
      <c r="C136" s="97">
        <v>980</v>
      </c>
      <c r="D136" s="107">
        <v>1648</v>
      </c>
      <c r="E136" s="108"/>
      <c r="F136" s="98"/>
      <c r="G136" s="98"/>
      <c r="H136" s="98">
        <v>9.7407819000000003E-3</v>
      </c>
      <c r="I136" s="100">
        <v>59.466019416999998</v>
      </c>
      <c r="J136" s="98">
        <v>55.857080484999997</v>
      </c>
      <c r="K136" s="98">
        <v>63.308132731999997</v>
      </c>
      <c r="L136" s="98">
        <v>1.0889529653000001</v>
      </c>
      <c r="M136" s="98">
        <v>1.0208159681</v>
      </c>
      <c r="N136" s="98">
        <v>1.1616379424000001</v>
      </c>
      <c r="O136" s="107">
        <v>881</v>
      </c>
      <c r="P136" s="107">
        <v>1592</v>
      </c>
      <c r="Q136" s="108"/>
      <c r="R136" s="98"/>
      <c r="S136" s="98"/>
      <c r="T136" s="98">
        <v>0.34922529969999999</v>
      </c>
      <c r="U136" s="100">
        <v>55.33919598</v>
      </c>
      <c r="V136" s="98">
        <v>51.803026856999999</v>
      </c>
      <c r="W136" s="98">
        <v>59.116750457999999</v>
      </c>
      <c r="X136" s="98">
        <v>1.0329419032</v>
      </c>
      <c r="Y136" s="98">
        <v>0.9651708564</v>
      </c>
      <c r="Z136" s="98">
        <v>1.1054716045999999</v>
      </c>
      <c r="AA136" s="107">
        <v>864</v>
      </c>
      <c r="AB136" s="107">
        <v>1544</v>
      </c>
      <c r="AC136" s="108"/>
      <c r="AD136" s="98"/>
      <c r="AE136" s="98"/>
      <c r="AF136" s="98">
        <v>0.35732528250000001</v>
      </c>
      <c r="AG136" s="100">
        <v>55.958549222999999</v>
      </c>
      <c r="AH136" s="98">
        <v>52.348950815000002</v>
      </c>
      <c r="AI136" s="98">
        <v>59.817038973999999</v>
      </c>
      <c r="AJ136" s="98">
        <v>1.0327240084</v>
      </c>
      <c r="AK136" s="98">
        <v>0.96428979199999998</v>
      </c>
      <c r="AL136" s="98">
        <v>1.1060148995000001</v>
      </c>
      <c r="AM136" s="98">
        <v>0.81618681859999997</v>
      </c>
      <c r="AN136" s="98">
        <v>1.0111919451</v>
      </c>
      <c r="AO136" s="98">
        <v>0.92061530150000004</v>
      </c>
      <c r="AP136" s="98">
        <v>1.1106801593</v>
      </c>
      <c r="AQ136" s="98">
        <v>0.12134072680000001</v>
      </c>
      <c r="AR136" s="98">
        <v>0.93060198949999995</v>
      </c>
      <c r="AS136" s="98">
        <v>0.84965985590000004</v>
      </c>
      <c r="AT136" s="98">
        <v>1.0192550077</v>
      </c>
      <c r="AU136" s="97">
        <v>1</v>
      </c>
      <c r="AV136" s="97" t="s">
        <v>22</v>
      </c>
      <c r="AW136" s="97" t="s">
        <v>22</v>
      </c>
      <c r="AX136" s="97" t="s">
        <v>22</v>
      </c>
      <c r="AY136" s="97" t="s">
        <v>22</v>
      </c>
      <c r="AZ136" s="97" t="s">
        <v>22</v>
      </c>
      <c r="BA136" s="97" t="s">
        <v>22</v>
      </c>
      <c r="BB136" s="97" t="s">
        <v>22</v>
      </c>
      <c r="BC136" s="109">
        <v>-1</v>
      </c>
      <c r="BD136" s="110">
        <v>980</v>
      </c>
      <c r="BE136" s="110">
        <v>881</v>
      </c>
      <c r="BF136" s="110">
        <v>864</v>
      </c>
    </row>
    <row r="137" spans="1:104" x14ac:dyDescent="0.3">
      <c r="A137" s="9"/>
      <c r="B137" t="s">
        <v>54</v>
      </c>
      <c r="C137" s="97">
        <v>621</v>
      </c>
      <c r="D137" s="107">
        <v>1033</v>
      </c>
      <c r="E137" s="108"/>
      <c r="F137" s="98"/>
      <c r="G137" s="98"/>
      <c r="H137" s="98">
        <v>1.89429705E-2</v>
      </c>
      <c r="I137" s="100">
        <v>60.116166505000002</v>
      </c>
      <c r="J137" s="98">
        <v>55.569147899999997</v>
      </c>
      <c r="K137" s="98">
        <v>65.035250887000004</v>
      </c>
      <c r="L137" s="98">
        <v>1.1008585815</v>
      </c>
      <c r="M137" s="98">
        <v>1.0159600517</v>
      </c>
      <c r="N137" s="98">
        <v>1.1928516425</v>
      </c>
      <c r="O137" s="107">
        <v>535</v>
      </c>
      <c r="P137" s="107">
        <v>960</v>
      </c>
      <c r="Q137" s="108"/>
      <c r="R137" s="98"/>
      <c r="S137" s="98"/>
      <c r="T137" s="98">
        <v>0.36975593379999999</v>
      </c>
      <c r="U137" s="100">
        <v>55.729166667000001</v>
      </c>
      <c r="V137" s="98">
        <v>51.201407201999999</v>
      </c>
      <c r="W137" s="98">
        <v>60.657317583999998</v>
      </c>
      <c r="X137" s="98">
        <v>1.0402209584</v>
      </c>
      <c r="Y137" s="98">
        <v>0.95433951809999995</v>
      </c>
      <c r="Z137" s="98">
        <v>1.1338309079</v>
      </c>
      <c r="AA137" s="107">
        <v>497</v>
      </c>
      <c r="AB137" s="107">
        <v>898</v>
      </c>
      <c r="AC137" s="108"/>
      <c r="AD137" s="98"/>
      <c r="AE137" s="98"/>
      <c r="AF137" s="98">
        <v>0.64224912160000003</v>
      </c>
      <c r="AG137" s="100">
        <v>55.345211581000001</v>
      </c>
      <c r="AH137" s="98">
        <v>50.687216751000001</v>
      </c>
      <c r="AI137" s="98">
        <v>60.431261397999997</v>
      </c>
      <c r="AJ137" s="98">
        <v>1.0214047637000001</v>
      </c>
      <c r="AK137" s="98">
        <v>0.93409709500000004</v>
      </c>
      <c r="AL137" s="98">
        <v>1.1168728572</v>
      </c>
      <c r="AM137" s="98">
        <v>0.91163853370000003</v>
      </c>
      <c r="AN137" s="98">
        <v>0.99311033869999998</v>
      </c>
      <c r="AO137" s="98">
        <v>0.87895784730000004</v>
      </c>
      <c r="AP137" s="98">
        <v>1.1220881044</v>
      </c>
      <c r="AQ137" s="98">
        <v>0.19892934440000001</v>
      </c>
      <c r="AR137" s="98">
        <v>0.92702462429999999</v>
      </c>
      <c r="AS137" s="98">
        <v>0.82581250409999996</v>
      </c>
      <c r="AT137" s="98">
        <v>1.040641368</v>
      </c>
      <c r="AU137" s="97" t="s">
        <v>22</v>
      </c>
      <c r="AV137" s="97" t="s">
        <v>22</v>
      </c>
      <c r="AW137" s="97" t="s">
        <v>22</v>
      </c>
      <c r="AX137" s="97" t="s">
        <v>22</v>
      </c>
      <c r="AY137" s="97" t="s">
        <v>22</v>
      </c>
      <c r="AZ137" s="97" t="s">
        <v>22</v>
      </c>
      <c r="BA137" s="97" t="s">
        <v>22</v>
      </c>
      <c r="BB137" s="97" t="s">
        <v>22</v>
      </c>
      <c r="BC137" s="109" t="s">
        <v>22</v>
      </c>
      <c r="BD137" s="110">
        <v>621</v>
      </c>
      <c r="BE137" s="110">
        <v>535</v>
      </c>
      <c r="BF137" s="110">
        <v>497</v>
      </c>
      <c r="CO137" s="4"/>
    </row>
    <row r="138" spans="1:104" x14ac:dyDescent="0.3">
      <c r="A138" s="9"/>
      <c r="B138" t="s">
        <v>160</v>
      </c>
      <c r="C138" s="97">
        <v>8778</v>
      </c>
      <c r="D138" s="107">
        <v>15248</v>
      </c>
      <c r="E138" s="108"/>
      <c r="F138" s="98"/>
      <c r="G138" s="98"/>
      <c r="H138" s="98" t="s">
        <v>22</v>
      </c>
      <c r="I138" s="100">
        <v>57.568205665999997</v>
      </c>
      <c r="J138" s="98">
        <v>56.376419572000003</v>
      </c>
      <c r="K138" s="98">
        <v>58.785185877000004</v>
      </c>
      <c r="L138" s="98" t="s">
        <v>22</v>
      </c>
      <c r="M138" s="98" t="s">
        <v>22</v>
      </c>
      <c r="N138" s="98" t="s">
        <v>22</v>
      </c>
      <c r="O138" s="107">
        <v>9397</v>
      </c>
      <c r="P138" s="107">
        <v>16370</v>
      </c>
      <c r="Q138" s="108"/>
      <c r="R138" s="98"/>
      <c r="S138" s="98"/>
      <c r="T138" s="98">
        <v>1.9869420000000001E-4</v>
      </c>
      <c r="U138" s="100">
        <v>57.403787416</v>
      </c>
      <c r="V138" s="98">
        <v>56.254811342000004</v>
      </c>
      <c r="W138" s="98">
        <v>58.576230744999997</v>
      </c>
      <c r="X138" s="98">
        <v>1.0534163646000001</v>
      </c>
      <c r="Y138" s="98">
        <v>1.0249315637</v>
      </c>
      <c r="Z138" s="98">
        <v>1.0826928123999999</v>
      </c>
      <c r="AA138" s="107">
        <v>9158</v>
      </c>
      <c r="AB138" s="107">
        <v>15802</v>
      </c>
      <c r="AC138" s="108"/>
      <c r="AD138" s="98"/>
      <c r="AE138" s="98"/>
      <c r="AF138" s="98">
        <v>6.0468389000000004E-8</v>
      </c>
      <c r="AG138" s="100">
        <v>57.954689279999997</v>
      </c>
      <c r="AH138" s="98">
        <v>56.779800962000003</v>
      </c>
      <c r="AI138" s="98">
        <v>59.153888401000003</v>
      </c>
      <c r="AJ138" s="98">
        <v>1.0766246291999999</v>
      </c>
      <c r="AK138" s="98">
        <v>1.0482473411</v>
      </c>
      <c r="AL138" s="98">
        <v>1.1057701239</v>
      </c>
      <c r="AM138" s="98">
        <v>0.74392032269999997</v>
      </c>
      <c r="AN138" s="98">
        <v>0.99478303869999996</v>
      </c>
      <c r="AO138" s="98">
        <v>0.96404839539999998</v>
      </c>
      <c r="AP138" s="98">
        <v>1.0264975272000001</v>
      </c>
      <c r="AQ138" s="98">
        <v>0.86600598770000004</v>
      </c>
      <c r="AR138" s="98">
        <v>1.002677923</v>
      </c>
      <c r="AS138" s="98">
        <v>0.97200914630000002</v>
      </c>
      <c r="AT138" s="98">
        <v>1.0343143590999999</v>
      </c>
      <c r="AU138" s="97" t="s">
        <v>22</v>
      </c>
      <c r="AV138" s="97">
        <v>2</v>
      </c>
      <c r="AW138" s="97">
        <v>3</v>
      </c>
      <c r="AX138" s="97" t="s">
        <v>22</v>
      </c>
      <c r="AY138" s="97" t="s">
        <v>22</v>
      </c>
      <c r="AZ138" s="97" t="s">
        <v>22</v>
      </c>
      <c r="BA138" s="97" t="s">
        <v>22</v>
      </c>
      <c r="BB138" s="97" t="s">
        <v>22</v>
      </c>
      <c r="BC138" s="109" t="s">
        <v>218</v>
      </c>
      <c r="BD138" s="110">
        <v>8778</v>
      </c>
      <c r="BE138" s="110">
        <v>9397</v>
      </c>
      <c r="BF138" s="110">
        <v>9158</v>
      </c>
      <c r="BQ138" s="46"/>
      <c r="CZ138" s="4"/>
    </row>
    <row r="139" spans="1:104" s="3" customFormat="1" x14ac:dyDescent="0.3">
      <c r="A139" s="9" t="s">
        <v>221</v>
      </c>
      <c r="B139" s="3" t="s">
        <v>120</v>
      </c>
      <c r="C139" s="103">
        <v>61</v>
      </c>
      <c r="D139" s="104">
        <v>96</v>
      </c>
      <c r="E139" s="99"/>
      <c r="F139" s="105"/>
      <c r="G139" s="105"/>
      <c r="H139" s="105">
        <v>0.23763406640000001</v>
      </c>
      <c r="I139" s="106">
        <v>63.541666667000001</v>
      </c>
      <c r="J139" s="105">
        <v>49.439425124000003</v>
      </c>
      <c r="K139" s="105">
        <v>81.666471498000007</v>
      </c>
      <c r="L139" s="105">
        <v>1.1635869865999999</v>
      </c>
      <c r="M139" s="105">
        <v>0.90488438780000002</v>
      </c>
      <c r="N139" s="105">
        <v>1.4962515584</v>
      </c>
      <c r="O139" s="104">
        <v>45</v>
      </c>
      <c r="P139" s="104">
        <v>91</v>
      </c>
      <c r="Q139" s="99"/>
      <c r="R139" s="105"/>
      <c r="S139" s="105"/>
      <c r="T139" s="105">
        <v>0.59158505679999995</v>
      </c>
      <c r="U139" s="106">
        <v>49.450549451000001</v>
      </c>
      <c r="V139" s="105">
        <v>36.921682830000002</v>
      </c>
      <c r="W139" s="105">
        <v>66.230915101999997</v>
      </c>
      <c r="X139" s="105">
        <v>0.92302650509999995</v>
      </c>
      <c r="Y139" s="105">
        <v>0.68887867179999995</v>
      </c>
      <c r="Z139" s="105">
        <v>1.236760498</v>
      </c>
      <c r="AA139" s="104">
        <v>12</v>
      </c>
      <c r="AB139" s="104">
        <v>36</v>
      </c>
      <c r="AC139" s="99"/>
      <c r="AD139" s="105"/>
      <c r="AE139" s="105"/>
      <c r="AF139" s="105">
        <v>9.2495963799999997E-2</v>
      </c>
      <c r="AG139" s="106">
        <v>33.333333332999999</v>
      </c>
      <c r="AH139" s="105">
        <v>18.930323044000001</v>
      </c>
      <c r="AI139" s="105">
        <v>58.694778135</v>
      </c>
      <c r="AJ139" s="105">
        <v>0.61517201730000004</v>
      </c>
      <c r="AK139" s="105">
        <v>0.34928350689999998</v>
      </c>
      <c r="AL139" s="105">
        <v>1.0834654469</v>
      </c>
      <c r="AM139" s="105">
        <v>0.22475360790000001</v>
      </c>
      <c r="AN139" s="105">
        <v>0.67407407409999998</v>
      </c>
      <c r="AO139" s="105">
        <v>0.35658090059999997</v>
      </c>
      <c r="AP139" s="105">
        <v>1.2742574168</v>
      </c>
      <c r="AQ139" s="105">
        <v>0.201995813</v>
      </c>
      <c r="AR139" s="105">
        <v>0.77823815529999996</v>
      </c>
      <c r="AS139" s="105">
        <v>0.52947324579999999</v>
      </c>
      <c r="AT139" s="105">
        <v>1.1438814542</v>
      </c>
      <c r="AU139" s="103" t="s">
        <v>22</v>
      </c>
      <c r="AV139" s="103" t="s">
        <v>22</v>
      </c>
      <c r="AW139" s="103" t="s">
        <v>22</v>
      </c>
      <c r="AX139" s="103" t="s">
        <v>22</v>
      </c>
      <c r="AY139" s="103" t="s">
        <v>22</v>
      </c>
      <c r="AZ139" s="103" t="s">
        <v>22</v>
      </c>
      <c r="BA139" s="103" t="s">
        <v>22</v>
      </c>
      <c r="BB139" s="103" t="s">
        <v>22</v>
      </c>
      <c r="BC139" s="101" t="s">
        <v>22</v>
      </c>
      <c r="BD139" s="102">
        <v>61</v>
      </c>
      <c r="BE139" s="102">
        <v>45</v>
      </c>
      <c r="BF139" s="102">
        <v>12</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Z1943"/>
  <sheetViews>
    <sheetView workbookViewId="0">
      <selection activeCell="A5" sqref="A5"/>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8" s="5" customFormat="1" x14ac:dyDescent="0.3">
      <c r="C1" s="18"/>
      <c r="D1" s="16"/>
      <c r="E1" s="16"/>
      <c r="F1" s="16"/>
      <c r="G1" s="16"/>
      <c r="H1" s="16"/>
      <c r="I1" s="16"/>
      <c r="J1" s="16"/>
      <c r="K1" s="16"/>
      <c r="L1" s="16"/>
      <c r="M1" s="16"/>
      <c r="N1" s="41"/>
      <c r="P1" s="42"/>
      <c r="U1" s="16"/>
      <c r="AL1" s="16"/>
    </row>
    <row r="2" spans="1:78" s="5" customFormat="1" x14ac:dyDescent="0.3">
      <c r="B2" s="43"/>
      <c r="C2" s="18"/>
      <c r="D2" s="16"/>
      <c r="E2" s="16"/>
      <c r="F2" s="16"/>
      <c r="G2" s="16"/>
      <c r="H2" s="16"/>
      <c r="I2" s="16"/>
      <c r="J2" s="16"/>
      <c r="K2" s="16"/>
      <c r="L2" s="16"/>
      <c r="M2" s="16"/>
      <c r="N2" s="41"/>
      <c r="U2" s="16"/>
      <c r="AL2" s="16"/>
    </row>
    <row r="3" spans="1:78"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8" x14ac:dyDescent="0.3">
      <c r="A4" s="8" t="s">
        <v>426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8"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8" x14ac:dyDescent="0.3">
      <c r="A6" t="s">
        <v>441</v>
      </c>
      <c r="BN6" s="6"/>
      <c r="BO6" s="6"/>
      <c r="BP6" s="6"/>
      <c r="BQ6" s="6"/>
      <c r="BR6" s="11"/>
      <c r="BS6" s="11"/>
      <c r="BT6" s="11"/>
      <c r="BU6" s="11"/>
    </row>
    <row r="7" spans="1:78" x14ac:dyDescent="0.3">
      <c r="A7" s="8" t="s">
        <v>31</v>
      </c>
      <c r="B7" s="97" t="s">
        <v>1</v>
      </c>
      <c r="C7" s="97" t="s">
        <v>2</v>
      </c>
      <c r="D7" s="111" t="s">
        <v>442</v>
      </c>
      <c r="E7" s="98" t="s">
        <v>443</v>
      </c>
      <c r="F7" s="98" t="s">
        <v>444</v>
      </c>
      <c r="G7" s="98" t="s">
        <v>3</v>
      </c>
      <c r="H7" s="100" t="s">
        <v>4</v>
      </c>
      <c r="I7" s="98" t="s">
        <v>147</v>
      </c>
      <c r="J7" s="98" t="s">
        <v>148</v>
      </c>
      <c r="K7" s="98" t="s">
        <v>5</v>
      </c>
      <c r="L7" s="98" t="s">
        <v>6</v>
      </c>
      <c r="M7" s="98" t="s">
        <v>7</v>
      </c>
      <c r="N7" s="98" t="s">
        <v>231</v>
      </c>
      <c r="O7" s="97" t="s">
        <v>232</v>
      </c>
      <c r="P7" s="97" t="s">
        <v>233</v>
      </c>
      <c r="Q7" s="97" t="s">
        <v>234</v>
      </c>
      <c r="R7" s="97" t="s">
        <v>235</v>
      </c>
      <c r="S7" s="97" t="s">
        <v>8</v>
      </c>
      <c r="T7" s="97" t="s">
        <v>9</v>
      </c>
      <c r="U7" s="111" t="s">
        <v>445</v>
      </c>
      <c r="V7" s="97" t="s">
        <v>446</v>
      </c>
      <c r="W7" s="97" t="s">
        <v>447</v>
      </c>
      <c r="X7" s="97" t="s">
        <v>10</v>
      </c>
      <c r="Y7" s="100" t="s">
        <v>11</v>
      </c>
      <c r="Z7" s="97" t="s">
        <v>149</v>
      </c>
      <c r="AA7" s="97" t="s">
        <v>150</v>
      </c>
      <c r="AB7" s="97" t="s">
        <v>12</v>
      </c>
      <c r="AC7" s="97" t="s">
        <v>13</v>
      </c>
      <c r="AD7" s="97" t="s">
        <v>14</v>
      </c>
      <c r="AE7" s="97" t="s">
        <v>236</v>
      </c>
      <c r="AF7" s="97" t="s">
        <v>237</v>
      </c>
      <c r="AG7" s="97" t="s">
        <v>238</v>
      </c>
      <c r="AH7" s="97" t="s">
        <v>239</v>
      </c>
      <c r="AI7" s="97" t="s">
        <v>240</v>
      </c>
      <c r="AJ7" s="97" t="s">
        <v>199</v>
      </c>
      <c r="AK7" s="97" t="s">
        <v>200</v>
      </c>
      <c r="AL7" s="111" t="s">
        <v>448</v>
      </c>
      <c r="AM7" s="97" t="s">
        <v>449</v>
      </c>
      <c r="AN7" s="97" t="s">
        <v>450</v>
      </c>
      <c r="AO7" s="97" t="s">
        <v>201</v>
      </c>
      <c r="AP7" s="100" t="s">
        <v>202</v>
      </c>
      <c r="AQ7" s="97" t="s">
        <v>203</v>
      </c>
      <c r="AR7" s="97" t="s">
        <v>204</v>
      </c>
      <c r="AS7" s="97" t="s">
        <v>205</v>
      </c>
      <c r="AT7" s="97" t="s">
        <v>206</v>
      </c>
      <c r="AU7" s="97" t="s">
        <v>207</v>
      </c>
      <c r="AV7" s="97" t="s">
        <v>241</v>
      </c>
      <c r="AW7" s="97" t="s">
        <v>242</v>
      </c>
      <c r="AX7" s="97" t="s">
        <v>243</v>
      </c>
      <c r="AY7" s="97" t="s">
        <v>244</v>
      </c>
      <c r="AZ7" s="97" t="s">
        <v>245</v>
      </c>
      <c r="BA7" s="97" t="s">
        <v>246</v>
      </c>
      <c r="BB7" s="97" t="s">
        <v>208</v>
      </c>
      <c r="BC7" s="97" t="s">
        <v>209</v>
      </c>
      <c r="BD7" s="97" t="s">
        <v>210</v>
      </c>
      <c r="BE7" s="97" t="s">
        <v>211</v>
      </c>
      <c r="BF7" s="97" t="s">
        <v>247</v>
      </c>
      <c r="BG7" s="97" t="s">
        <v>15</v>
      </c>
      <c r="BH7" s="97" t="s">
        <v>16</v>
      </c>
      <c r="BI7" s="97" t="s">
        <v>17</v>
      </c>
      <c r="BJ7" s="97" t="s">
        <v>18</v>
      </c>
      <c r="BK7" s="97" t="s">
        <v>151</v>
      </c>
      <c r="BL7" s="97" t="s">
        <v>152</v>
      </c>
      <c r="BM7" s="97" t="s">
        <v>212</v>
      </c>
      <c r="BN7" s="97" t="s">
        <v>248</v>
      </c>
      <c r="BO7" s="97" t="s">
        <v>249</v>
      </c>
      <c r="BP7" s="97" t="s">
        <v>250</v>
      </c>
      <c r="BQ7" s="97" t="s">
        <v>153</v>
      </c>
      <c r="BR7" s="98" t="s">
        <v>213</v>
      </c>
      <c r="BS7" s="98" t="s">
        <v>19</v>
      </c>
      <c r="BT7" s="98" t="s">
        <v>20</v>
      </c>
      <c r="BU7" s="98" t="s">
        <v>214</v>
      </c>
      <c r="BV7" s="101" t="s">
        <v>21</v>
      </c>
      <c r="BW7" s="102" t="s">
        <v>123</v>
      </c>
      <c r="BX7" s="102" t="s">
        <v>124</v>
      </c>
      <c r="BY7" s="102" t="s">
        <v>215</v>
      </c>
    </row>
    <row r="8" spans="1:78" x14ac:dyDescent="0.3">
      <c r="A8" t="s">
        <v>32</v>
      </c>
      <c r="B8" s="97">
        <v>279</v>
      </c>
      <c r="C8" s="97">
        <v>352</v>
      </c>
      <c r="D8" s="111"/>
      <c r="E8" s="98"/>
      <c r="F8" s="98"/>
      <c r="G8" s="98">
        <v>6.997468E-10</v>
      </c>
      <c r="H8" s="100">
        <v>79.261363635999999</v>
      </c>
      <c r="I8" s="98">
        <v>70.485768045</v>
      </c>
      <c r="J8" s="98">
        <v>89.129535504000003</v>
      </c>
      <c r="K8" s="98">
        <v>1.4514490429</v>
      </c>
      <c r="L8" s="98">
        <v>1.2893524802</v>
      </c>
      <c r="M8" s="98">
        <v>1.6339242810000001</v>
      </c>
      <c r="N8" s="98" t="s">
        <v>22</v>
      </c>
      <c r="O8" s="97" t="s">
        <v>22</v>
      </c>
      <c r="P8" s="97" t="s">
        <v>22</v>
      </c>
      <c r="Q8" s="97" t="s">
        <v>22</v>
      </c>
      <c r="R8" s="97" t="s">
        <v>22</v>
      </c>
      <c r="S8" s="97">
        <v>206</v>
      </c>
      <c r="T8" s="97">
        <v>273</v>
      </c>
      <c r="U8" s="111"/>
      <c r="V8" s="98"/>
      <c r="W8" s="98"/>
      <c r="X8" s="98">
        <v>1.0400394E-6</v>
      </c>
      <c r="Y8" s="100">
        <v>75.457875458000004</v>
      </c>
      <c r="Z8" s="98">
        <v>65.826164633999994</v>
      </c>
      <c r="AA8" s="98">
        <v>86.498902075000004</v>
      </c>
      <c r="AB8" s="98">
        <v>1.4084700745000001</v>
      </c>
      <c r="AC8" s="98">
        <v>1.2275907863</v>
      </c>
      <c r="AD8" s="98">
        <v>1.6160010102</v>
      </c>
      <c r="AE8" s="97" t="s">
        <v>22</v>
      </c>
      <c r="AF8" s="97" t="s">
        <v>22</v>
      </c>
      <c r="AG8" s="97" t="s">
        <v>22</v>
      </c>
      <c r="AH8" s="97" t="s">
        <v>22</v>
      </c>
      <c r="AI8" s="97" t="s">
        <v>22</v>
      </c>
      <c r="AJ8" s="97">
        <v>156</v>
      </c>
      <c r="AK8" s="97">
        <v>206</v>
      </c>
      <c r="AL8" s="111"/>
      <c r="AM8" s="98"/>
      <c r="AN8" s="98"/>
      <c r="AO8" s="98">
        <v>3.1905500000000001E-5</v>
      </c>
      <c r="AP8" s="100">
        <v>75.728155340000001</v>
      </c>
      <c r="AQ8" s="98">
        <v>64.730164719000001</v>
      </c>
      <c r="AR8" s="98">
        <v>88.594761593000001</v>
      </c>
      <c r="AS8" s="98">
        <v>1.3975752627</v>
      </c>
      <c r="AT8" s="98">
        <v>1.1936385863000001</v>
      </c>
      <c r="AU8" s="98">
        <v>1.6363551223999999</v>
      </c>
      <c r="AV8" s="97" t="s">
        <v>22</v>
      </c>
      <c r="AW8" s="97" t="s">
        <v>22</v>
      </c>
      <c r="AX8" s="97" t="s">
        <v>22</v>
      </c>
      <c r="AY8" s="97" t="s">
        <v>22</v>
      </c>
      <c r="AZ8" s="97" t="s">
        <v>22</v>
      </c>
      <c r="BA8" s="97" t="s">
        <v>22</v>
      </c>
      <c r="BB8" s="97" t="s">
        <v>22</v>
      </c>
      <c r="BC8" s="97" t="s">
        <v>22</v>
      </c>
      <c r="BD8" s="97" t="s">
        <v>22</v>
      </c>
      <c r="BE8" s="97" t="s">
        <v>22</v>
      </c>
      <c r="BF8" s="97" t="s">
        <v>22</v>
      </c>
      <c r="BG8" s="97" t="s">
        <v>22</v>
      </c>
      <c r="BH8" s="97" t="s">
        <v>22</v>
      </c>
      <c r="BI8" s="97" t="s">
        <v>22</v>
      </c>
      <c r="BJ8" s="97" t="s">
        <v>22</v>
      </c>
      <c r="BK8" s="97">
        <v>1</v>
      </c>
      <c r="BL8" s="97">
        <v>2</v>
      </c>
      <c r="BM8" s="97">
        <v>3</v>
      </c>
      <c r="BN8" s="97" t="s">
        <v>22</v>
      </c>
      <c r="BO8" s="97" t="s">
        <v>22</v>
      </c>
      <c r="BP8" s="97" t="s">
        <v>22</v>
      </c>
      <c r="BQ8" s="97" t="s">
        <v>22</v>
      </c>
      <c r="BR8" s="98" t="s">
        <v>22</v>
      </c>
      <c r="BS8" s="98" t="s">
        <v>22</v>
      </c>
      <c r="BT8" s="98" t="s">
        <v>22</v>
      </c>
      <c r="BU8" s="98" t="s">
        <v>22</v>
      </c>
      <c r="BV8" s="109" t="s">
        <v>251</v>
      </c>
      <c r="BW8" s="110">
        <v>279</v>
      </c>
      <c r="BX8" s="110">
        <v>206</v>
      </c>
      <c r="BY8" s="110">
        <v>156</v>
      </c>
      <c r="BZ8" t="s">
        <v>22</v>
      </c>
    </row>
    <row r="9" spans="1:78" x14ac:dyDescent="0.3">
      <c r="A9" t="s">
        <v>33</v>
      </c>
      <c r="B9" s="97">
        <v>851</v>
      </c>
      <c r="C9" s="97">
        <v>1821</v>
      </c>
      <c r="D9" s="111"/>
      <c r="E9" s="98"/>
      <c r="F9" s="98"/>
      <c r="G9" s="98">
        <v>9.8596187000000001E-6</v>
      </c>
      <c r="H9" s="100">
        <v>46.732564525000001</v>
      </c>
      <c r="I9" s="98">
        <v>43.695911297999999</v>
      </c>
      <c r="J9" s="98">
        <v>49.980250376000001</v>
      </c>
      <c r="K9" s="98">
        <v>0.8557755373</v>
      </c>
      <c r="L9" s="98">
        <v>0.79867062</v>
      </c>
      <c r="M9" s="98">
        <v>0.9169634539</v>
      </c>
      <c r="N9" s="98" t="s">
        <v>424</v>
      </c>
      <c r="O9" s="98">
        <v>1.0670431505</v>
      </c>
      <c r="P9" s="98">
        <v>0.99799217829999998</v>
      </c>
      <c r="Q9" s="98">
        <v>1.1408717521</v>
      </c>
      <c r="R9" s="105">
        <v>5.7291147000000001E-2</v>
      </c>
      <c r="S9" s="97">
        <v>821</v>
      </c>
      <c r="T9" s="97">
        <v>1851</v>
      </c>
      <c r="U9" s="111"/>
      <c r="V9" s="98"/>
      <c r="W9" s="98"/>
      <c r="X9" s="98">
        <v>1.3264594E-7</v>
      </c>
      <c r="Y9" s="100">
        <v>44.354403025000003</v>
      </c>
      <c r="Z9" s="98">
        <v>41.421860305000003</v>
      </c>
      <c r="AA9" s="98">
        <v>47.494560921999998</v>
      </c>
      <c r="AB9" s="98">
        <v>0.82790363440000003</v>
      </c>
      <c r="AC9" s="98">
        <v>0.7718012407</v>
      </c>
      <c r="AD9" s="98">
        <v>0.88808412280000004</v>
      </c>
      <c r="AE9" s="97" t="s">
        <v>38</v>
      </c>
      <c r="AF9" s="98">
        <v>1.0664592631000001</v>
      </c>
      <c r="AG9" s="98">
        <v>0.99879821670000002</v>
      </c>
      <c r="AH9" s="98">
        <v>1.1387038351000001</v>
      </c>
      <c r="AI9" s="105">
        <v>5.43537282E-2</v>
      </c>
      <c r="AJ9" s="97">
        <v>931</v>
      </c>
      <c r="AK9" s="97">
        <v>1989</v>
      </c>
      <c r="AL9" s="111"/>
      <c r="AM9" s="98"/>
      <c r="AN9" s="98"/>
      <c r="AO9" s="98">
        <v>1.4626900000000001E-5</v>
      </c>
      <c r="AP9" s="100">
        <v>46.807440925000002</v>
      </c>
      <c r="AQ9" s="98">
        <v>43.895287113999998</v>
      </c>
      <c r="AR9" s="98">
        <v>49.912796339000003</v>
      </c>
      <c r="AS9" s="98">
        <v>0.86383883579999998</v>
      </c>
      <c r="AT9" s="98">
        <v>0.80851345399999996</v>
      </c>
      <c r="AU9" s="98">
        <v>0.9229500518</v>
      </c>
      <c r="AV9" s="97" t="s">
        <v>226</v>
      </c>
      <c r="AW9" s="98">
        <v>1.0397979685000001</v>
      </c>
      <c r="AX9" s="98">
        <v>0.9728796408</v>
      </c>
      <c r="AY9" s="98">
        <v>1.1113191909</v>
      </c>
      <c r="AZ9" s="105">
        <v>0.25020042809999998</v>
      </c>
      <c r="BA9" s="98" t="s">
        <v>227</v>
      </c>
      <c r="BB9" s="98">
        <v>0.5951793943</v>
      </c>
      <c r="BC9" s="98">
        <v>0.926859875</v>
      </c>
      <c r="BD9" s="98">
        <v>0.70038937599999995</v>
      </c>
      <c r="BE9" s="98">
        <v>1.2265594788</v>
      </c>
      <c r="BF9" s="97" t="s">
        <v>224</v>
      </c>
      <c r="BG9" s="98">
        <v>0.99086113840000001</v>
      </c>
      <c r="BH9" s="98">
        <v>0.99835929420000002</v>
      </c>
      <c r="BI9" s="98">
        <v>0.75380542299999997</v>
      </c>
      <c r="BJ9" s="98">
        <v>1.3222527326</v>
      </c>
      <c r="BK9" s="97">
        <v>1</v>
      </c>
      <c r="BL9" s="97">
        <v>2</v>
      </c>
      <c r="BM9" s="97">
        <v>3</v>
      </c>
      <c r="BN9" s="97" t="s">
        <v>22</v>
      </c>
      <c r="BO9" s="97" t="s">
        <v>22</v>
      </c>
      <c r="BP9" s="97" t="s">
        <v>22</v>
      </c>
      <c r="BQ9" s="97" t="s">
        <v>22</v>
      </c>
      <c r="BR9" s="98" t="s">
        <v>22</v>
      </c>
      <c r="BS9" s="98" t="s">
        <v>22</v>
      </c>
      <c r="BT9" s="98" t="s">
        <v>22</v>
      </c>
      <c r="BU9" s="98" t="s">
        <v>22</v>
      </c>
      <c r="BV9" s="109" t="s">
        <v>251</v>
      </c>
      <c r="BW9" s="110">
        <v>851</v>
      </c>
      <c r="BX9" s="110">
        <v>821</v>
      </c>
      <c r="BY9" s="110">
        <v>931</v>
      </c>
      <c r="BZ9" t="s">
        <v>22</v>
      </c>
    </row>
    <row r="10" spans="1:78" x14ac:dyDescent="0.3">
      <c r="A10" t="s">
        <v>25</v>
      </c>
      <c r="B10" s="97">
        <v>1086</v>
      </c>
      <c r="C10" s="97">
        <v>2291</v>
      </c>
      <c r="D10" s="111"/>
      <c r="E10" s="98"/>
      <c r="F10" s="98"/>
      <c r="G10" s="98">
        <v>6.6801312000000003E-6</v>
      </c>
      <c r="H10" s="100">
        <v>47.402880838000002</v>
      </c>
      <c r="I10" s="98">
        <v>44.665803134000001</v>
      </c>
      <c r="J10" s="98">
        <v>50.307684047000002</v>
      </c>
      <c r="K10" s="98">
        <v>0.86805049609999996</v>
      </c>
      <c r="L10" s="98">
        <v>0.81620641999999999</v>
      </c>
      <c r="M10" s="98">
        <v>0.92318762170000002</v>
      </c>
      <c r="N10" s="98" t="s">
        <v>22</v>
      </c>
      <c r="O10" s="98" t="s">
        <v>22</v>
      </c>
      <c r="P10" s="98" t="s">
        <v>22</v>
      </c>
      <c r="Q10" s="98" t="s">
        <v>22</v>
      </c>
      <c r="R10" s="105" t="s">
        <v>22</v>
      </c>
      <c r="S10" s="97">
        <v>1067</v>
      </c>
      <c r="T10" s="97">
        <v>2255</v>
      </c>
      <c r="U10" s="111"/>
      <c r="V10" s="98"/>
      <c r="W10" s="98"/>
      <c r="X10" s="98">
        <v>8.6477000000000006E-5</v>
      </c>
      <c r="Y10" s="100">
        <v>47.317073170999997</v>
      </c>
      <c r="Z10" s="98">
        <v>44.561451269999999</v>
      </c>
      <c r="AA10" s="98">
        <v>50.243099127999997</v>
      </c>
      <c r="AB10" s="98">
        <v>0.88320378980000003</v>
      </c>
      <c r="AC10" s="98">
        <v>0.83010122870000003</v>
      </c>
      <c r="AD10" s="98">
        <v>0.93970338480000004</v>
      </c>
      <c r="AE10" s="97" t="s">
        <v>22</v>
      </c>
      <c r="AF10" s="98" t="s">
        <v>22</v>
      </c>
      <c r="AG10" s="98" t="s">
        <v>22</v>
      </c>
      <c r="AH10" s="98" t="s">
        <v>22</v>
      </c>
      <c r="AI10" s="105" t="s">
        <v>22</v>
      </c>
      <c r="AJ10" s="97">
        <v>866</v>
      </c>
      <c r="AK10" s="97">
        <v>1901</v>
      </c>
      <c r="AL10" s="111"/>
      <c r="AM10" s="98"/>
      <c r="AN10" s="98"/>
      <c r="AO10" s="98">
        <v>6.8743419000000001E-7</v>
      </c>
      <c r="AP10" s="100">
        <v>45.554971068</v>
      </c>
      <c r="AQ10" s="98">
        <v>42.619737375</v>
      </c>
      <c r="AR10" s="98">
        <v>48.692355157000001</v>
      </c>
      <c r="AS10" s="98">
        <v>0.84072430350000005</v>
      </c>
      <c r="AT10" s="98">
        <v>0.78507190589999998</v>
      </c>
      <c r="AU10" s="98">
        <v>0.90032180399999995</v>
      </c>
      <c r="AV10" s="97" t="s">
        <v>22</v>
      </c>
      <c r="AW10" s="98" t="s">
        <v>22</v>
      </c>
      <c r="AX10" s="98" t="s">
        <v>22</v>
      </c>
      <c r="AY10" s="98" t="s">
        <v>22</v>
      </c>
      <c r="AZ10" s="105" t="s">
        <v>22</v>
      </c>
      <c r="BA10" s="98" t="s">
        <v>22</v>
      </c>
      <c r="BB10" s="98" t="s">
        <v>22</v>
      </c>
      <c r="BC10" s="98" t="s">
        <v>22</v>
      </c>
      <c r="BD10" s="98" t="s">
        <v>22</v>
      </c>
      <c r="BE10" s="98" t="s">
        <v>22</v>
      </c>
      <c r="BF10" s="97" t="s">
        <v>22</v>
      </c>
      <c r="BG10" s="98" t="s">
        <v>22</v>
      </c>
      <c r="BH10" s="98" t="s">
        <v>22</v>
      </c>
      <c r="BI10" s="98" t="s">
        <v>22</v>
      </c>
      <c r="BJ10" s="98" t="s">
        <v>22</v>
      </c>
      <c r="BK10" s="97">
        <v>1</v>
      </c>
      <c r="BL10" s="97">
        <v>2</v>
      </c>
      <c r="BM10" s="97">
        <v>3</v>
      </c>
      <c r="BN10" s="97" t="s">
        <v>22</v>
      </c>
      <c r="BO10" s="97" t="s">
        <v>22</v>
      </c>
      <c r="BP10" s="97" t="s">
        <v>22</v>
      </c>
      <c r="BQ10" s="97" t="s">
        <v>22</v>
      </c>
      <c r="BR10" s="98" t="s">
        <v>22</v>
      </c>
      <c r="BS10" s="98" t="s">
        <v>22</v>
      </c>
      <c r="BT10" s="98" t="s">
        <v>22</v>
      </c>
      <c r="BU10" s="98" t="s">
        <v>22</v>
      </c>
      <c r="BV10" s="109" t="s">
        <v>251</v>
      </c>
      <c r="BW10" s="110">
        <v>1086</v>
      </c>
      <c r="BX10" s="110">
        <v>1067</v>
      </c>
      <c r="BY10" s="110">
        <v>866</v>
      </c>
      <c r="BZ10" t="s">
        <v>22</v>
      </c>
    </row>
    <row r="11" spans="1:78" x14ac:dyDescent="0.3">
      <c r="A11" t="s">
        <v>26</v>
      </c>
      <c r="B11" s="97">
        <v>1123</v>
      </c>
      <c r="C11" s="97">
        <v>2264</v>
      </c>
      <c r="D11" s="111"/>
      <c r="E11" s="98"/>
      <c r="F11" s="98"/>
      <c r="G11" s="98">
        <v>1.8824086999999999E-3</v>
      </c>
      <c r="H11" s="100">
        <v>49.602473498000002</v>
      </c>
      <c r="I11" s="98">
        <v>46.784589005000001</v>
      </c>
      <c r="J11" s="98">
        <v>52.590082107999997</v>
      </c>
      <c r="K11" s="98">
        <v>0.90832985180000003</v>
      </c>
      <c r="L11" s="98">
        <v>0.85489495979999996</v>
      </c>
      <c r="M11" s="98">
        <v>0.96510467180000004</v>
      </c>
      <c r="N11" s="98" t="s">
        <v>22</v>
      </c>
      <c r="O11" s="98" t="s">
        <v>22</v>
      </c>
      <c r="P11" s="98" t="s">
        <v>22</v>
      </c>
      <c r="Q11" s="98" t="s">
        <v>22</v>
      </c>
      <c r="R11" s="105" t="s">
        <v>22</v>
      </c>
      <c r="S11" s="97">
        <v>1091</v>
      </c>
      <c r="T11" s="97">
        <v>2300</v>
      </c>
      <c r="U11" s="111"/>
      <c r="V11" s="98"/>
      <c r="W11" s="98"/>
      <c r="X11" s="98">
        <v>1.0131799999999999E-4</v>
      </c>
      <c r="Y11" s="100">
        <v>47.434782609000003</v>
      </c>
      <c r="Z11" s="98">
        <v>44.701961664000002</v>
      </c>
      <c r="AA11" s="98">
        <v>50.334672513999998</v>
      </c>
      <c r="AB11" s="98">
        <v>0.88540091259999998</v>
      </c>
      <c r="AC11" s="98">
        <v>0.83270061920000005</v>
      </c>
      <c r="AD11" s="98">
        <v>0.94143652349999996</v>
      </c>
      <c r="AE11" s="97" t="s">
        <v>22</v>
      </c>
      <c r="AF11" s="98" t="s">
        <v>22</v>
      </c>
      <c r="AG11" s="98" t="s">
        <v>22</v>
      </c>
      <c r="AH11" s="98" t="s">
        <v>22</v>
      </c>
      <c r="AI11" s="105" t="s">
        <v>22</v>
      </c>
      <c r="AJ11" s="97">
        <v>1065</v>
      </c>
      <c r="AK11" s="97">
        <v>2154</v>
      </c>
      <c r="AL11" s="111"/>
      <c r="AM11" s="98"/>
      <c r="AN11" s="98"/>
      <c r="AO11" s="98">
        <v>3.8674202E-3</v>
      </c>
      <c r="AP11" s="100">
        <v>49.442896935999997</v>
      </c>
      <c r="AQ11" s="98">
        <v>46.560850571000003</v>
      </c>
      <c r="AR11" s="98">
        <v>52.503337620000003</v>
      </c>
      <c r="AS11" s="98">
        <v>0.91247659950000004</v>
      </c>
      <c r="AT11" s="98">
        <v>0.85749811359999994</v>
      </c>
      <c r="AU11" s="98">
        <v>0.97098003070000005</v>
      </c>
      <c r="AV11" s="97" t="s">
        <v>22</v>
      </c>
      <c r="AW11" s="98" t="s">
        <v>22</v>
      </c>
      <c r="AX11" s="98" t="s">
        <v>22</v>
      </c>
      <c r="AY11" s="98" t="s">
        <v>22</v>
      </c>
      <c r="AZ11" s="105" t="s">
        <v>22</v>
      </c>
      <c r="BA11" s="98" t="s">
        <v>22</v>
      </c>
      <c r="BB11" s="98" t="s">
        <v>22</v>
      </c>
      <c r="BC11" s="98" t="s">
        <v>22</v>
      </c>
      <c r="BD11" s="98" t="s">
        <v>22</v>
      </c>
      <c r="BE11" s="98" t="s">
        <v>22</v>
      </c>
      <c r="BF11" s="97" t="s">
        <v>22</v>
      </c>
      <c r="BG11" s="98" t="s">
        <v>22</v>
      </c>
      <c r="BH11" s="98" t="s">
        <v>22</v>
      </c>
      <c r="BI11" s="98" t="s">
        <v>22</v>
      </c>
      <c r="BJ11" s="98" t="s">
        <v>22</v>
      </c>
      <c r="BK11" s="97">
        <v>1</v>
      </c>
      <c r="BL11" s="97">
        <v>2</v>
      </c>
      <c r="BM11" s="97">
        <v>3</v>
      </c>
      <c r="BN11" s="97" t="s">
        <v>22</v>
      </c>
      <c r="BO11" s="97" t="s">
        <v>22</v>
      </c>
      <c r="BP11" s="97" t="s">
        <v>22</v>
      </c>
      <c r="BQ11" s="97" t="s">
        <v>22</v>
      </c>
      <c r="BR11" s="98" t="s">
        <v>22</v>
      </c>
      <c r="BS11" s="98" t="s">
        <v>22</v>
      </c>
      <c r="BT11" s="98" t="s">
        <v>22</v>
      </c>
      <c r="BU11" s="98" t="s">
        <v>22</v>
      </c>
      <c r="BV11" s="109" t="s">
        <v>251</v>
      </c>
      <c r="BW11" s="110">
        <v>1123</v>
      </c>
      <c r="BX11" s="110">
        <v>1091</v>
      </c>
      <c r="BY11" s="110">
        <v>1065</v>
      </c>
      <c r="BZ11" t="s">
        <v>22</v>
      </c>
    </row>
    <row r="12" spans="1:78" x14ac:dyDescent="0.3">
      <c r="A12" t="s">
        <v>27</v>
      </c>
      <c r="B12" s="97">
        <v>971</v>
      </c>
      <c r="C12" s="97">
        <v>2030</v>
      </c>
      <c r="D12" s="111"/>
      <c r="E12" s="98"/>
      <c r="F12" s="98"/>
      <c r="G12" s="98">
        <v>6.3005599999999999E-5</v>
      </c>
      <c r="H12" s="100">
        <v>47.832512315000002</v>
      </c>
      <c r="I12" s="98">
        <v>44.916595860999998</v>
      </c>
      <c r="J12" s="98">
        <v>50.937725589999999</v>
      </c>
      <c r="K12" s="98">
        <v>0.87591798870000004</v>
      </c>
      <c r="L12" s="98">
        <v>0.82088050580000005</v>
      </c>
      <c r="M12" s="98">
        <v>0.93464556350000005</v>
      </c>
      <c r="N12" s="98" t="s">
        <v>22</v>
      </c>
      <c r="O12" s="98" t="s">
        <v>22</v>
      </c>
      <c r="P12" s="98" t="s">
        <v>22</v>
      </c>
      <c r="Q12" s="98" t="s">
        <v>22</v>
      </c>
      <c r="R12" s="105" t="s">
        <v>22</v>
      </c>
      <c r="S12" s="97">
        <v>1058</v>
      </c>
      <c r="T12" s="97">
        <v>2293</v>
      </c>
      <c r="U12" s="111"/>
      <c r="V12" s="98"/>
      <c r="W12" s="98"/>
      <c r="X12" s="98">
        <v>2.5642376999999999E-6</v>
      </c>
      <c r="Y12" s="100">
        <v>46.140427387999999</v>
      </c>
      <c r="Z12" s="98">
        <v>43.442265538000001</v>
      </c>
      <c r="AA12" s="98">
        <v>49.006169755999998</v>
      </c>
      <c r="AB12" s="98">
        <v>0.86124093479999997</v>
      </c>
      <c r="AC12" s="98">
        <v>0.80925941410000002</v>
      </c>
      <c r="AD12" s="98">
        <v>0.91656140779999995</v>
      </c>
      <c r="AE12" s="97" t="s">
        <v>22</v>
      </c>
      <c r="AF12" s="98" t="s">
        <v>22</v>
      </c>
      <c r="AG12" s="98" t="s">
        <v>22</v>
      </c>
      <c r="AH12" s="98" t="s">
        <v>22</v>
      </c>
      <c r="AI12" s="105" t="s">
        <v>22</v>
      </c>
      <c r="AJ12" s="97">
        <v>925</v>
      </c>
      <c r="AK12" s="97">
        <v>2022</v>
      </c>
      <c r="AL12" s="111"/>
      <c r="AM12" s="98"/>
      <c r="AN12" s="98"/>
      <c r="AO12" s="98">
        <v>5.8015474000000001E-7</v>
      </c>
      <c r="AP12" s="100">
        <v>45.746785361000001</v>
      </c>
      <c r="AQ12" s="98">
        <v>42.891698759000001</v>
      </c>
      <c r="AR12" s="98">
        <v>48.791920847999997</v>
      </c>
      <c r="AS12" s="98">
        <v>0.84426426710000002</v>
      </c>
      <c r="AT12" s="98">
        <v>0.79003305440000005</v>
      </c>
      <c r="AU12" s="98">
        <v>0.90221813979999999</v>
      </c>
      <c r="AV12" s="97" t="s">
        <v>22</v>
      </c>
      <c r="AW12" s="98" t="s">
        <v>22</v>
      </c>
      <c r="AX12" s="98" t="s">
        <v>22</v>
      </c>
      <c r="AY12" s="98" t="s">
        <v>22</v>
      </c>
      <c r="AZ12" s="105" t="s">
        <v>22</v>
      </c>
      <c r="BA12" s="98" t="s">
        <v>22</v>
      </c>
      <c r="BB12" s="98" t="s">
        <v>22</v>
      </c>
      <c r="BC12" s="98" t="s">
        <v>22</v>
      </c>
      <c r="BD12" s="98" t="s">
        <v>22</v>
      </c>
      <c r="BE12" s="98" t="s">
        <v>22</v>
      </c>
      <c r="BF12" s="97" t="s">
        <v>22</v>
      </c>
      <c r="BG12" s="98" t="s">
        <v>22</v>
      </c>
      <c r="BH12" s="98" t="s">
        <v>22</v>
      </c>
      <c r="BI12" s="98" t="s">
        <v>22</v>
      </c>
      <c r="BJ12" s="98" t="s">
        <v>22</v>
      </c>
      <c r="BK12" s="97">
        <v>1</v>
      </c>
      <c r="BL12" s="97">
        <v>2</v>
      </c>
      <c r="BM12" s="97">
        <v>3</v>
      </c>
      <c r="BN12" s="97" t="s">
        <v>22</v>
      </c>
      <c r="BO12" s="97" t="s">
        <v>22</v>
      </c>
      <c r="BP12" s="97" t="s">
        <v>22</v>
      </c>
      <c r="BQ12" s="97" t="s">
        <v>22</v>
      </c>
      <c r="BR12" s="98" t="s">
        <v>22</v>
      </c>
      <c r="BS12" s="98" t="s">
        <v>22</v>
      </c>
      <c r="BT12" s="98" t="s">
        <v>22</v>
      </c>
      <c r="BU12" s="98" t="s">
        <v>22</v>
      </c>
      <c r="BV12" s="109" t="s">
        <v>251</v>
      </c>
      <c r="BW12" s="110">
        <v>971</v>
      </c>
      <c r="BX12" s="110">
        <v>1058</v>
      </c>
      <c r="BY12" s="110">
        <v>925</v>
      </c>
      <c r="BZ12" t="s">
        <v>22</v>
      </c>
    </row>
    <row r="13" spans="1:78" x14ac:dyDescent="0.3">
      <c r="A13" t="s">
        <v>34</v>
      </c>
      <c r="B13" s="97">
        <v>1043</v>
      </c>
      <c r="C13" s="97">
        <v>2034</v>
      </c>
      <c r="D13" s="111"/>
      <c r="E13" s="98"/>
      <c r="F13" s="98"/>
      <c r="G13" s="98">
        <v>4.9397526099999998E-2</v>
      </c>
      <c r="H13" s="100">
        <v>51.278269420000001</v>
      </c>
      <c r="I13" s="98">
        <v>48.258820993</v>
      </c>
      <c r="J13" s="98">
        <v>54.486638102000001</v>
      </c>
      <c r="K13" s="98">
        <v>0.93901734280000004</v>
      </c>
      <c r="L13" s="98">
        <v>0.88189983900000002</v>
      </c>
      <c r="M13" s="98">
        <v>0.99983414339999999</v>
      </c>
      <c r="N13" s="98" t="s">
        <v>22</v>
      </c>
      <c r="O13" s="98" t="s">
        <v>22</v>
      </c>
      <c r="P13" s="98" t="s">
        <v>22</v>
      </c>
      <c r="Q13" s="98" t="s">
        <v>22</v>
      </c>
      <c r="R13" s="105" t="s">
        <v>22</v>
      </c>
      <c r="S13" s="97">
        <v>1208</v>
      </c>
      <c r="T13" s="97">
        <v>2442</v>
      </c>
      <c r="U13" s="111"/>
      <c r="V13" s="98"/>
      <c r="W13" s="98"/>
      <c r="X13" s="98">
        <v>7.5631598000000001E-3</v>
      </c>
      <c r="Y13" s="100">
        <v>49.467649467999998</v>
      </c>
      <c r="Z13" s="98">
        <v>46.755284320999998</v>
      </c>
      <c r="AA13" s="98">
        <v>52.337364202000003</v>
      </c>
      <c r="AB13" s="98">
        <v>0.92334568800000005</v>
      </c>
      <c r="AC13" s="98">
        <v>0.87086055740000001</v>
      </c>
      <c r="AD13" s="98">
        <v>0.97899399899999995</v>
      </c>
      <c r="AE13" s="97" t="s">
        <v>22</v>
      </c>
      <c r="AF13" s="98" t="s">
        <v>22</v>
      </c>
      <c r="AG13" s="98" t="s">
        <v>22</v>
      </c>
      <c r="AH13" s="98" t="s">
        <v>22</v>
      </c>
      <c r="AI13" s="105" t="s">
        <v>22</v>
      </c>
      <c r="AJ13" s="97">
        <v>1043</v>
      </c>
      <c r="AK13" s="97">
        <v>2106</v>
      </c>
      <c r="AL13" s="111"/>
      <c r="AM13" s="98"/>
      <c r="AN13" s="98"/>
      <c r="AO13" s="98">
        <v>4.9725150000000003E-3</v>
      </c>
      <c r="AP13" s="100">
        <v>49.525166192</v>
      </c>
      <c r="AQ13" s="98">
        <v>46.608946770999999</v>
      </c>
      <c r="AR13" s="98">
        <v>52.623847056000002</v>
      </c>
      <c r="AS13" s="98">
        <v>0.91399489190000005</v>
      </c>
      <c r="AT13" s="98">
        <v>0.85840185680000003</v>
      </c>
      <c r="AU13" s="98">
        <v>0.97318832170000003</v>
      </c>
      <c r="AV13" s="97" t="s">
        <v>22</v>
      </c>
      <c r="AW13" s="98" t="s">
        <v>22</v>
      </c>
      <c r="AX13" s="98" t="s">
        <v>22</v>
      </c>
      <c r="AY13" s="98" t="s">
        <v>22</v>
      </c>
      <c r="AZ13" s="105" t="s">
        <v>22</v>
      </c>
      <c r="BA13" s="98" t="s">
        <v>22</v>
      </c>
      <c r="BB13" s="98" t="s">
        <v>22</v>
      </c>
      <c r="BC13" s="98" t="s">
        <v>22</v>
      </c>
      <c r="BD13" s="98" t="s">
        <v>22</v>
      </c>
      <c r="BE13" s="98" t="s">
        <v>22</v>
      </c>
      <c r="BF13" s="97" t="s">
        <v>22</v>
      </c>
      <c r="BG13" s="98" t="s">
        <v>22</v>
      </c>
      <c r="BH13" s="98" t="s">
        <v>22</v>
      </c>
      <c r="BI13" s="98" t="s">
        <v>22</v>
      </c>
      <c r="BJ13" s="98" t="s">
        <v>22</v>
      </c>
      <c r="BK13" s="97" t="s">
        <v>22</v>
      </c>
      <c r="BL13" s="97">
        <v>2</v>
      </c>
      <c r="BM13" s="97">
        <v>3</v>
      </c>
      <c r="BN13" s="97" t="s">
        <v>22</v>
      </c>
      <c r="BO13" s="97" t="s">
        <v>22</v>
      </c>
      <c r="BP13" s="97" t="s">
        <v>22</v>
      </c>
      <c r="BQ13" s="97" t="s">
        <v>22</v>
      </c>
      <c r="BR13" s="98" t="s">
        <v>22</v>
      </c>
      <c r="BS13" s="98" t="s">
        <v>22</v>
      </c>
      <c r="BT13" s="98" t="s">
        <v>22</v>
      </c>
      <c r="BU13" s="98" t="s">
        <v>22</v>
      </c>
      <c r="BV13" s="109" t="s">
        <v>410</v>
      </c>
      <c r="BW13" s="110">
        <v>1043</v>
      </c>
      <c r="BX13" s="110">
        <v>1208</v>
      </c>
      <c r="BY13" s="110">
        <v>1043</v>
      </c>
      <c r="BZ13" t="s">
        <v>22</v>
      </c>
    </row>
    <row r="14" spans="1:78" x14ac:dyDescent="0.3">
      <c r="A14" t="s">
        <v>35</v>
      </c>
      <c r="B14" s="97">
        <v>2193</v>
      </c>
      <c r="C14" s="97">
        <v>3731</v>
      </c>
      <c r="D14" s="111"/>
      <c r="E14" s="98"/>
      <c r="F14" s="98"/>
      <c r="G14" s="98">
        <v>1.2862079E-3</v>
      </c>
      <c r="H14" s="100">
        <v>58.777807557999999</v>
      </c>
      <c r="I14" s="98">
        <v>56.368537152000002</v>
      </c>
      <c r="J14" s="98">
        <v>61.290053563999997</v>
      </c>
      <c r="K14" s="98">
        <v>1.0763502999000001</v>
      </c>
      <c r="L14" s="98">
        <v>1.0291961440999999</v>
      </c>
      <c r="M14" s="98">
        <v>1.1256648938</v>
      </c>
      <c r="N14" s="98" t="s">
        <v>425</v>
      </c>
      <c r="O14" s="98">
        <v>0.97121619640000001</v>
      </c>
      <c r="P14" s="98">
        <v>0.92548307460000001</v>
      </c>
      <c r="Q14" s="98">
        <v>1.019209239</v>
      </c>
      <c r="R14" s="105">
        <v>0.23530782280000001</v>
      </c>
      <c r="S14" s="97">
        <v>2098</v>
      </c>
      <c r="T14" s="97">
        <v>3780</v>
      </c>
      <c r="U14" s="111"/>
      <c r="V14" s="98"/>
      <c r="W14" s="98"/>
      <c r="X14" s="98">
        <v>0.1282238876</v>
      </c>
      <c r="Y14" s="100">
        <v>55.502645502999997</v>
      </c>
      <c r="Z14" s="98">
        <v>53.177766421000001</v>
      </c>
      <c r="AA14" s="98">
        <v>57.929165986000001</v>
      </c>
      <c r="AB14" s="98">
        <v>1.0359927943</v>
      </c>
      <c r="AC14" s="98">
        <v>0.9898511136</v>
      </c>
      <c r="AD14" s="98">
        <v>1.0842853587000001</v>
      </c>
      <c r="AE14" s="97" t="s">
        <v>39</v>
      </c>
      <c r="AF14" s="98">
        <v>1.0244473826</v>
      </c>
      <c r="AG14" s="98">
        <v>0.97779266200000003</v>
      </c>
      <c r="AH14" s="98">
        <v>1.0733282018000001</v>
      </c>
      <c r="AI14" s="105">
        <v>0.30980395300000002</v>
      </c>
      <c r="AJ14" s="97">
        <v>2146</v>
      </c>
      <c r="AK14" s="97">
        <v>3774</v>
      </c>
      <c r="AL14" s="111"/>
      <c r="AM14" s="98"/>
      <c r="AN14" s="98"/>
      <c r="AO14" s="98">
        <v>3.6583507500000001E-2</v>
      </c>
      <c r="AP14" s="100">
        <v>56.862745097999998</v>
      </c>
      <c r="AQ14" s="98">
        <v>54.507120106999999</v>
      </c>
      <c r="AR14" s="98">
        <v>59.320172735</v>
      </c>
      <c r="AS14" s="98">
        <v>1.0494110884000001</v>
      </c>
      <c r="AT14" s="98">
        <v>1.0030135242</v>
      </c>
      <c r="AU14" s="98">
        <v>1.0979549186999999</v>
      </c>
      <c r="AV14" s="97" t="s">
        <v>228</v>
      </c>
      <c r="AW14" s="98">
        <v>1.0279369728000001</v>
      </c>
      <c r="AX14" s="98">
        <v>0.98090364389999996</v>
      </c>
      <c r="AY14" s="98">
        <v>1.0772255017000001</v>
      </c>
      <c r="AZ14" s="105">
        <v>0.2488760176</v>
      </c>
      <c r="BA14" s="98" t="s">
        <v>229</v>
      </c>
      <c r="BB14" s="98">
        <v>0.91965626020000002</v>
      </c>
      <c r="BC14" s="98">
        <v>1.0102537925999999</v>
      </c>
      <c r="BD14" s="98">
        <v>0.8285918377</v>
      </c>
      <c r="BE14" s="98">
        <v>1.2317436390000001</v>
      </c>
      <c r="BF14" s="97" t="s">
        <v>225</v>
      </c>
      <c r="BG14" s="98">
        <v>0.1189501281</v>
      </c>
      <c r="BH14" s="98">
        <v>1.1736030317999999</v>
      </c>
      <c r="BI14" s="98">
        <v>0.95968913870000006</v>
      </c>
      <c r="BJ14" s="98">
        <v>1.4351981495999999</v>
      </c>
      <c r="BK14" s="97">
        <v>1</v>
      </c>
      <c r="BL14" s="97" t="s">
        <v>22</v>
      </c>
      <c r="BM14" s="97" t="s">
        <v>22</v>
      </c>
      <c r="BN14" s="97" t="s">
        <v>22</v>
      </c>
      <c r="BO14" s="97" t="s">
        <v>22</v>
      </c>
      <c r="BP14" s="97" t="s">
        <v>22</v>
      </c>
      <c r="BQ14" s="97" t="s">
        <v>22</v>
      </c>
      <c r="BR14" s="98" t="s">
        <v>22</v>
      </c>
      <c r="BS14" s="98" t="s">
        <v>22</v>
      </c>
      <c r="BT14" s="98" t="s">
        <v>22</v>
      </c>
      <c r="BU14" s="98" t="s">
        <v>22</v>
      </c>
      <c r="BV14" s="109">
        <v>1</v>
      </c>
      <c r="BW14" s="110">
        <v>2193</v>
      </c>
      <c r="BX14" s="110">
        <v>2098</v>
      </c>
      <c r="BY14" s="110">
        <v>2146</v>
      </c>
      <c r="BZ14" t="s">
        <v>22</v>
      </c>
    </row>
    <row r="15" spans="1:78" x14ac:dyDescent="0.3">
      <c r="A15" t="s">
        <v>28</v>
      </c>
      <c r="B15" s="97">
        <v>2162</v>
      </c>
      <c r="C15" s="97">
        <v>3712</v>
      </c>
      <c r="D15" s="111"/>
      <c r="E15" s="98"/>
      <c r="F15" s="98"/>
      <c r="G15" s="98">
        <v>5.0778211000000002E-3</v>
      </c>
      <c r="H15" s="100">
        <v>58.243534482999998</v>
      </c>
      <c r="I15" s="98">
        <v>55.839465715999999</v>
      </c>
      <c r="J15" s="98">
        <v>60.751106149999998</v>
      </c>
      <c r="K15" s="98">
        <v>1.0665665905999999</v>
      </c>
      <c r="L15" s="98">
        <v>1.0195560849</v>
      </c>
      <c r="M15" s="98">
        <v>1.1157446943</v>
      </c>
      <c r="N15" s="98" t="s">
        <v>22</v>
      </c>
      <c r="O15" s="98" t="s">
        <v>22</v>
      </c>
      <c r="P15" s="98" t="s">
        <v>22</v>
      </c>
      <c r="Q15" s="98" t="s">
        <v>22</v>
      </c>
      <c r="R15" s="98" t="s">
        <v>22</v>
      </c>
      <c r="S15" s="97">
        <v>2175</v>
      </c>
      <c r="T15" s="97">
        <v>3802</v>
      </c>
      <c r="U15" s="111"/>
      <c r="V15" s="98"/>
      <c r="W15" s="98"/>
      <c r="X15" s="98">
        <v>4.1413991000000001E-3</v>
      </c>
      <c r="Y15" s="100">
        <v>57.206733298000003</v>
      </c>
      <c r="Z15" s="98">
        <v>54.852379479</v>
      </c>
      <c r="AA15" s="98">
        <v>59.662139832999998</v>
      </c>
      <c r="AB15" s="98">
        <v>1.0678006956999999</v>
      </c>
      <c r="AC15" s="98">
        <v>1.0209741305</v>
      </c>
      <c r="AD15" s="98">
        <v>1.1167749424</v>
      </c>
      <c r="AE15" s="97" t="s">
        <v>22</v>
      </c>
      <c r="AF15" s="97" t="s">
        <v>22</v>
      </c>
      <c r="AG15" s="97" t="s">
        <v>22</v>
      </c>
      <c r="AH15" s="97" t="s">
        <v>22</v>
      </c>
      <c r="AI15" s="97" t="s">
        <v>22</v>
      </c>
      <c r="AJ15" s="97">
        <v>2224</v>
      </c>
      <c r="AK15" s="97">
        <v>3878</v>
      </c>
      <c r="AL15" s="111"/>
      <c r="AM15" s="98"/>
      <c r="AN15" s="98"/>
      <c r="AO15" s="98">
        <v>1.2482315900000001E-2</v>
      </c>
      <c r="AP15" s="100">
        <v>57.349149046000001</v>
      </c>
      <c r="AQ15" s="98">
        <v>55.014539876999997</v>
      </c>
      <c r="AR15" s="98">
        <v>59.782830205000003</v>
      </c>
      <c r="AS15" s="98">
        <v>1.0583877513</v>
      </c>
      <c r="AT15" s="98">
        <v>1.0123012393999999</v>
      </c>
      <c r="AU15" s="98">
        <v>1.1065724199</v>
      </c>
      <c r="AV15" s="97" t="s">
        <v>22</v>
      </c>
      <c r="AW15" s="97" t="s">
        <v>22</v>
      </c>
      <c r="AX15" s="97" t="s">
        <v>22</v>
      </c>
      <c r="AY15" s="97" t="s">
        <v>22</v>
      </c>
      <c r="AZ15" s="97" t="s">
        <v>22</v>
      </c>
      <c r="BA15" s="97" t="s">
        <v>22</v>
      </c>
      <c r="BB15" s="97" t="s">
        <v>22</v>
      </c>
      <c r="BC15" s="97" t="s">
        <v>22</v>
      </c>
      <c r="BD15" s="97" t="s">
        <v>22</v>
      </c>
      <c r="BE15" s="97" t="s">
        <v>22</v>
      </c>
      <c r="BF15" s="97" t="s">
        <v>22</v>
      </c>
      <c r="BG15" s="97" t="s">
        <v>22</v>
      </c>
      <c r="BH15" s="97" t="s">
        <v>22</v>
      </c>
      <c r="BI15" s="97" t="s">
        <v>22</v>
      </c>
      <c r="BJ15" s="97" t="s">
        <v>22</v>
      </c>
      <c r="BK15" s="97">
        <v>1</v>
      </c>
      <c r="BL15" s="97">
        <v>2</v>
      </c>
      <c r="BM15" s="97" t="s">
        <v>22</v>
      </c>
      <c r="BN15" s="97" t="s">
        <v>22</v>
      </c>
      <c r="BO15" s="97" t="s">
        <v>22</v>
      </c>
      <c r="BP15" s="97" t="s">
        <v>22</v>
      </c>
      <c r="BQ15" s="97" t="s">
        <v>22</v>
      </c>
      <c r="BR15" s="98" t="s">
        <v>22</v>
      </c>
      <c r="BS15" s="98" t="s">
        <v>22</v>
      </c>
      <c r="BT15" s="98" t="s">
        <v>22</v>
      </c>
      <c r="BU15" s="98" t="s">
        <v>22</v>
      </c>
      <c r="BV15" s="109" t="s">
        <v>409</v>
      </c>
      <c r="BW15" s="110">
        <v>2162</v>
      </c>
      <c r="BX15" s="110">
        <v>2175</v>
      </c>
      <c r="BY15" s="110">
        <v>2224</v>
      </c>
      <c r="BZ15" t="s">
        <v>22</v>
      </c>
    </row>
    <row r="16" spans="1:78" x14ac:dyDescent="0.3">
      <c r="A16" t="s">
        <v>29</v>
      </c>
      <c r="B16" s="97">
        <v>2071</v>
      </c>
      <c r="C16" s="97">
        <v>3580</v>
      </c>
      <c r="D16" s="111"/>
      <c r="E16" s="98"/>
      <c r="F16" s="98"/>
      <c r="G16" s="98">
        <v>1.39000659E-2</v>
      </c>
      <c r="H16" s="100">
        <v>57.849162010999997</v>
      </c>
      <c r="I16" s="98">
        <v>55.410584808999999</v>
      </c>
      <c r="J16" s="98">
        <v>60.395059119000003</v>
      </c>
      <c r="K16" s="98">
        <v>1.0593447675000001</v>
      </c>
      <c r="L16" s="98">
        <v>1.0117842647999999</v>
      </c>
      <c r="M16" s="98">
        <v>1.1091409261</v>
      </c>
      <c r="N16" s="98" t="s">
        <v>22</v>
      </c>
      <c r="O16" s="97" t="s">
        <v>22</v>
      </c>
      <c r="P16" s="97" t="s">
        <v>22</v>
      </c>
      <c r="Q16" s="97" t="s">
        <v>22</v>
      </c>
      <c r="R16" s="97" t="s">
        <v>22</v>
      </c>
      <c r="S16" s="97">
        <v>2155</v>
      </c>
      <c r="T16" s="97">
        <v>3681</v>
      </c>
      <c r="U16" s="111"/>
      <c r="V16" s="98"/>
      <c r="W16" s="98"/>
      <c r="X16" s="98">
        <v>1.127808E-4</v>
      </c>
      <c r="Y16" s="100">
        <v>58.543873947000002</v>
      </c>
      <c r="Z16" s="98">
        <v>56.123569052000001</v>
      </c>
      <c r="AA16" s="98">
        <v>61.068553455999997</v>
      </c>
      <c r="AB16" s="98">
        <v>1.0927592911999999</v>
      </c>
      <c r="AC16" s="98">
        <v>1.0446476576999999</v>
      </c>
      <c r="AD16" s="98">
        <v>1.1430867237</v>
      </c>
      <c r="AE16" s="97" t="s">
        <v>22</v>
      </c>
      <c r="AF16" s="97" t="s">
        <v>22</v>
      </c>
      <c r="AG16" s="97" t="s">
        <v>22</v>
      </c>
      <c r="AH16" s="97" t="s">
        <v>22</v>
      </c>
      <c r="AI16" s="97" t="s">
        <v>22</v>
      </c>
      <c r="AJ16" s="97">
        <v>2038</v>
      </c>
      <c r="AK16" s="97">
        <v>3527</v>
      </c>
      <c r="AL16" s="111"/>
      <c r="AM16" s="98"/>
      <c r="AN16" s="98"/>
      <c r="AO16" s="98">
        <v>6.457043E-3</v>
      </c>
      <c r="AP16" s="100">
        <v>57.782818259000003</v>
      </c>
      <c r="AQ16" s="98">
        <v>55.327819667</v>
      </c>
      <c r="AR16" s="98">
        <v>60.346749719000002</v>
      </c>
      <c r="AS16" s="98">
        <v>1.0663911863</v>
      </c>
      <c r="AT16" s="98">
        <v>1.0181864892000001</v>
      </c>
      <c r="AU16" s="98">
        <v>1.1168780711999999</v>
      </c>
      <c r="AV16" s="97" t="s">
        <v>22</v>
      </c>
      <c r="AW16" s="97" t="s">
        <v>22</v>
      </c>
      <c r="AX16" s="97" t="s">
        <v>22</v>
      </c>
      <c r="AY16" s="97" t="s">
        <v>22</v>
      </c>
      <c r="AZ16" s="97" t="s">
        <v>22</v>
      </c>
      <c r="BA16" s="97" t="s">
        <v>22</v>
      </c>
      <c r="BB16" s="97" t="s">
        <v>22</v>
      </c>
      <c r="BC16" s="97" t="s">
        <v>22</v>
      </c>
      <c r="BD16" s="97" t="s">
        <v>22</v>
      </c>
      <c r="BE16" s="97" t="s">
        <v>22</v>
      </c>
      <c r="BF16" s="97" t="s">
        <v>22</v>
      </c>
      <c r="BG16" s="97" t="s">
        <v>22</v>
      </c>
      <c r="BH16" s="97" t="s">
        <v>22</v>
      </c>
      <c r="BI16" s="97" t="s">
        <v>22</v>
      </c>
      <c r="BJ16" s="97" t="s">
        <v>22</v>
      </c>
      <c r="BK16" s="97" t="s">
        <v>22</v>
      </c>
      <c r="BL16" s="97">
        <v>2</v>
      </c>
      <c r="BM16" s="97">
        <v>3</v>
      </c>
      <c r="BN16" s="97" t="s">
        <v>22</v>
      </c>
      <c r="BO16" s="97" t="s">
        <v>22</v>
      </c>
      <c r="BP16" s="97" t="s">
        <v>22</v>
      </c>
      <c r="BQ16" s="97" t="s">
        <v>22</v>
      </c>
      <c r="BR16" s="98" t="s">
        <v>22</v>
      </c>
      <c r="BS16" s="98" t="s">
        <v>22</v>
      </c>
      <c r="BT16" s="98" t="s">
        <v>22</v>
      </c>
      <c r="BU16" s="98" t="s">
        <v>22</v>
      </c>
      <c r="BV16" s="109" t="s">
        <v>410</v>
      </c>
      <c r="BW16" s="110">
        <v>2071</v>
      </c>
      <c r="BX16" s="110">
        <v>2155</v>
      </c>
      <c r="BY16" s="110">
        <v>2038</v>
      </c>
      <c r="BZ16" t="s">
        <v>22</v>
      </c>
    </row>
    <row r="17" spans="1:78" x14ac:dyDescent="0.3">
      <c r="A17" t="s">
        <v>30</v>
      </c>
      <c r="B17" s="97">
        <v>1729</v>
      </c>
      <c r="C17" s="97">
        <v>3034</v>
      </c>
      <c r="D17" s="111"/>
      <c r="E17" s="98"/>
      <c r="F17" s="98"/>
      <c r="G17" s="98">
        <v>9.30854609E-2</v>
      </c>
      <c r="H17" s="100">
        <v>56.987475279999998</v>
      </c>
      <c r="I17" s="98">
        <v>54.3636506</v>
      </c>
      <c r="J17" s="98">
        <v>59.737937076999998</v>
      </c>
      <c r="K17" s="98">
        <v>1.0435653975000001</v>
      </c>
      <c r="L17" s="98">
        <v>0.99289955559999998</v>
      </c>
      <c r="M17" s="98">
        <v>1.0968166243999999</v>
      </c>
      <c r="N17" s="98" t="s">
        <v>22</v>
      </c>
      <c r="O17" s="97" t="s">
        <v>22</v>
      </c>
      <c r="P17" s="97" t="s">
        <v>22</v>
      </c>
      <c r="Q17" s="97" t="s">
        <v>22</v>
      </c>
      <c r="R17" s="97" t="s">
        <v>22</v>
      </c>
      <c r="S17" s="97">
        <v>2019</v>
      </c>
      <c r="T17" s="97">
        <v>3469</v>
      </c>
      <c r="U17" s="111"/>
      <c r="V17" s="98"/>
      <c r="W17" s="98"/>
      <c r="X17" s="98">
        <v>4.5915110000000002E-4</v>
      </c>
      <c r="Y17" s="100">
        <v>58.201210723999999</v>
      </c>
      <c r="Z17" s="98">
        <v>55.717079450999996</v>
      </c>
      <c r="AA17" s="98">
        <v>60.796096331999998</v>
      </c>
      <c r="AB17" s="98">
        <v>1.0863632604</v>
      </c>
      <c r="AC17" s="98">
        <v>1.0371692802000001</v>
      </c>
      <c r="AD17" s="98">
        <v>1.1378905604</v>
      </c>
      <c r="AE17" s="97" t="s">
        <v>22</v>
      </c>
      <c r="AF17" s="97" t="s">
        <v>22</v>
      </c>
      <c r="AG17" s="97" t="s">
        <v>22</v>
      </c>
      <c r="AH17" s="97" t="s">
        <v>22</v>
      </c>
      <c r="AI17" s="97" t="s">
        <v>22</v>
      </c>
      <c r="AJ17" s="97">
        <v>1953</v>
      </c>
      <c r="AK17" s="97">
        <v>3304</v>
      </c>
      <c r="AL17" s="111"/>
      <c r="AM17" s="98"/>
      <c r="AN17" s="98"/>
      <c r="AO17" s="98">
        <v>2.9775839999999999E-4</v>
      </c>
      <c r="AP17" s="100">
        <v>59.110169491999997</v>
      </c>
      <c r="AQ17" s="98">
        <v>56.545896771000002</v>
      </c>
      <c r="AR17" s="98">
        <v>61.790728184999999</v>
      </c>
      <c r="AS17" s="98">
        <v>1.0908876663</v>
      </c>
      <c r="AT17" s="98">
        <v>1.0406611149</v>
      </c>
      <c r="AU17" s="98">
        <v>1.1435383561000001</v>
      </c>
      <c r="AV17" s="97" t="s">
        <v>22</v>
      </c>
      <c r="AW17" s="97" t="s">
        <v>22</v>
      </c>
      <c r="AX17" s="97" t="s">
        <v>22</v>
      </c>
      <c r="AY17" s="97" t="s">
        <v>22</v>
      </c>
      <c r="AZ17" s="97" t="s">
        <v>22</v>
      </c>
      <c r="BA17" s="97" t="s">
        <v>22</v>
      </c>
      <c r="BB17" s="97" t="s">
        <v>22</v>
      </c>
      <c r="BC17" s="97" t="s">
        <v>22</v>
      </c>
      <c r="BD17" s="97" t="s">
        <v>22</v>
      </c>
      <c r="BE17" s="97" t="s">
        <v>22</v>
      </c>
      <c r="BF17" s="97" t="s">
        <v>22</v>
      </c>
      <c r="BG17" s="97" t="s">
        <v>22</v>
      </c>
      <c r="BH17" s="97" t="s">
        <v>22</v>
      </c>
      <c r="BI17" s="97" t="s">
        <v>22</v>
      </c>
      <c r="BJ17" s="97" t="s">
        <v>22</v>
      </c>
      <c r="BK17" s="97" t="s">
        <v>22</v>
      </c>
      <c r="BL17" s="97">
        <v>2</v>
      </c>
      <c r="BM17" s="97">
        <v>3</v>
      </c>
      <c r="BN17" s="97" t="s">
        <v>22</v>
      </c>
      <c r="BO17" s="97" t="s">
        <v>22</v>
      </c>
      <c r="BP17" s="97" t="s">
        <v>22</v>
      </c>
      <c r="BQ17" s="97" t="s">
        <v>22</v>
      </c>
      <c r="BR17" s="98" t="s">
        <v>22</v>
      </c>
      <c r="BS17" s="98" t="s">
        <v>22</v>
      </c>
      <c r="BT17" s="98" t="s">
        <v>22</v>
      </c>
      <c r="BU17" s="98" t="s">
        <v>22</v>
      </c>
      <c r="BV17" s="109" t="s">
        <v>410</v>
      </c>
      <c r="BW17" s="110">
        <v>1729</v>
      </c>
      <c r="BX17" s="110">
        <v>2019</v>
      </c>
      <c r="BY17" s="110">
        <v>1953</v>
      </c>
      <c r="BZ17" t="s">
        <v>22</v>
      </c>
    </row>
    <row r="18" spans="1:78" x14ac:dyDescent="0.3">
      <c r="A18" t="s">
        <v>36</v>
      </c>
      <c r="B18" s="97">
        <v>1547</v>
      </c>
      <c r="C18" s="97">
        <v>2720</v>
      </c>
      <c r="D18" s="111"/>
      <c r="E18" s="98"/>
      <c r="F18" s="98"/>
      <c r="G18" s="98">
        <v>0.12771245819999999</v>
      </c>
      <c r="H18" s="100">
        <v>56.875</v>
      </c>
      <c r="I18" s="98">
        <v>54.110296705000003</v>
      </c>
      <c r="J18" s="98">
        <v>59.780962625999997</v>
      </c>
      <c r="K18" s="98">
        <v>1.041505729</v>
      </c>
      <c r="L18" s="98">
        <v>0.98840617580000001</v>
      </c>
      <c r="M18" s="98">
        <v>1.0974579176000001</v>
      </c>
      <c r="N18" s="98" t="s">
        <v>22</v>
      </c>
      <c r="O18" s="97" t="s">
        <v>22</v>
      </c>
      <c r="P18" s="97" t="s">
        <v>22</v>
      </c>
      <c r="Q18" s="97" t="s">
        <v>22</v>
      </c>
      <c r="R18" s="97" t="s">
        <v>22</v>
      </c>
      <c r="S18" s="97">
        <v>1795</v>
      </c>
      <c r="T18" s="97">
        <v>3146</v>
      </c>
      <c r="U18" s="111"/>
      <c r="V18" s="98"/>
      <c r="W18" s="98"/>
      <c r="X18" s="98">
        <v>1.1492027199999999E-2</v>
      </c>
      <c r="Y18" s="100">
        <v>57.056579784</v>
      </c>
      <c r="Z18" s="98">
        <v>54.477202583999997</v>
      </c>
      <c r="AA18" s="98">
        <v>59.758084891000003</v>
      </c>
      <c r="AB18" s="98">
        <v>1.0649979832000001</v>
      </c>
      <c r="AC18" s="98">
        <v>1.0142381179</v>
      </c>
      <c r="AD18" s="98">
        <v>1.1182982420000001</v>
      </c>
      <c r="AE18" s="97" t="s">
        <v>22</v>
      </c>
      <c r="AF18" s="97" t="s">
        <v>22</v>
      </c>
      <c r="AG18" s="97" t="s">
        <v>22</v>
      </c>
      <c r="AH18" s="97" t="s">
        <v>22</v>
      </c>
      <c r="AI18" s="97" t="s">
        <v>22</v>
      </c>
      <c r="AJ18" s="97">
        <v>1729</v>
      </c>
      <c r="AK18" s="97">
        <v>2962</v>
      </c>
      <c r="AL18" s="111"/>
      <c r="AM18" s="98"/>
      <c r="AN18" s="98"/>
      <c r="AO18" s="98">
        <v>3.3716235E-3</v>
      </c>
      <c r="AP18" s="100">
        <v>58.372721134000003</v>
      </c>
      <c r="AQ18" s="98">
        <v>55.685116786000002</v>
      </c>
      <c r="AR18" s="98">
        <v>61.190040881000002</v>
      </c>
      <c r="AS18" s="98">
        <v>1.0772779385</v>
      </c>
      <c r="AT18" s="98">
        <v>1.0249789888</v>
      </c>
      <c r="AU18" s="98">
        <v>1.1322454114</v>
      </c>
      <c r="AV18" s="97" t="s">
        <v>22</v>
      </c>
      <c r="AW18" s="97" t="s">
        <v>22</v>
      </c>
      <c r="AX18" s="97" t="s">
        <v>22</v>
      </c>
      <c r="AY18" s="97" t="s">
        <v>22</v>
      </c>
      <c r="AZ18" s="97" t="s">
        <v>22</v>
      </c>
      <c r="BA18" s="97" t="s">
        <v>22</v>
      </c>
      <c r="BB18" s="97" t="s">
        <v>22</v>
      </c>
      <c r="BC18" s="97" t="s">
        <v>22</v>
      </c>
      <c r="BD18" s="97" t="s">
        <v>22</v>
      </c>
      <c r="BE18" s="97" t="s">
        <v>22</v>
      </c>
      <c r="BF18" s="97" t="s">
        <v>22</v>
      </c>
      <c r="BG18" s="97" t="s">
        <v>22</v>
      </c>
      <c r="BH18" s="97" t="s">
        <v>22</v>
      </c>
      <c r="BI18" s="97" t="s">
        <v>22</v>
      </c>
      <c r="BJ18" s="97" t="s">
        <v>22</v>
      </c>
      <c r="BK18" s="97" t="s">
        <v>22</v>
      </c>
      <c r="BL18" s="97" t="s">
        <v>22</v>
      </c>
      <c r="BM18" s="97">
        <v>3</v>
      </c>
      <c r="BN18" s="97" t="s">
        <v>22</v>
      </c>
      <c r="BO18" s="97" t="s">
        <v>22</v>
      </c>
      <c r="BP18" s="97" t="s">
        <v>22</v>
      </c>
      <c r="BQ18" s="97" t="s">
        <v>22</v>
      </c>
      <c r="BR18" s="98" t="s">
        <v>22</v>
      </c>
      <c r="BS18" s="98" t="s">
        <v>22</v>
      </c>
      <c r="BT18" s="98" t="s">
        <v>22</v>
      </c>
      <c r="BU18" s="98" t="s">
        <v>22</v>
      </c>
      <c r="BV18" s="109">
        <v>3</v>
      </c>
      <c r="BW18" s="110">
        <v>1547</v>
      </c>
      <c r="BX18" s="110">
        <v>1795</v>
      </c>
      <c r="BY18" s="110">
        <v>1729</v>
      </c>
      <c r="BZ18" t="s">
        <v>22</v>
      </c>
    </row>
    <row r="19" spans="1:78" x14ac:dyDescent="0.3">
      <c r="A19" t="s">
        <v>37</v>
      </c>
      <c r="B19" s="97">
        <v>15055</v>
      </c>
      <c r="C19" s="97">
        <v>27569</v>
      </c>
      <c r="D19" s="111"/>
      <c r="E19" s="98"/>
      <c r="F19" s="98"/>
      <c r="G19" s="98" t="s">
        <v>22</v>
      </c>
      <c r="H19" s="100">
        <v>54.608437013</v>
      </c>
      <c r="I19" s="98">
        <v>53.74306387</v>
      </c>
      <c r="J19" s="98">
        <v>55.487744431000003</v>
      </c>
      <c r="K19" s="98" t="s">
        <v>22</v>
      </c>
      <c r="L19" s="98" t="s">
        <v>22</v>
      </c>
      <c r="M19" s="98" t="s">
        <v>22</v>
      </c>
      <c r="N19" s="98" t="s">
        <v>22</v>
      </c>
      <c r="O19" s="97" t="s">
        <v>22</v>
      </c>
      <c r="P19" s="97" t="s">
        <v>22</v>
      </c>
      <c r="Q19" s="97" t="s">
        <v>22</v>
      </c>
      <c r="R19" s="97" t="s">
        <v>22</v>
      </c>
      <c r="S19" s="97">
        <v>15693</v>
      </c>
      <c r="T19" s="97">
        <v>29292</v>
      </c>
      <c r="U19" s="111"/>
      <c r="V19" s="98"/>
      <c r="W19" s="98"/>
      <c r="X19" s="98" t="s">
        <v>22</v>
      </c>
      <c r="Y19" s="100">
        <v>53.574354773000003</v>
      </c>
      <c r="Z19" s="98">
        <v>52.742669403999997</v>
      </c>
      <c r="AA19" s="98">
        <v>54.419154769999999</v>
      </c>
      <c r="AB19" s="98" t="s">
        <v>22</v>
      </c>
      <c r="AC19" s="98" t="s">
        <v>22</v>
      </c>
      <c r="AD19" s="98" t="s">
        <v>22</v>
      </c>
      <c r="AE19" s="97" t="s">
        <v>22</v>
      </c>
      <c r="AF19" s="97" t="s">
        <v>22</v>
      </c>
      <c r="AG19" s="97" t="s">
        <v>22</v>
      </c>
      <c r="AH19" s="97" t="s">
        <v>22</v>
      </c>
      <c r="AI19" s="97" t="s">
        <v>22</v>
      </c>
      <c r="AJ19" s="97">
        <v>15076</v>
      </c>
      <c r="AK19" s="97">
        <v>27823</v>
      </c>
      <c r="AL19" s="111"/>
      <c r="AM19" s="98"/>
      <c r="AN19" s="98"/>
      <c r="AO19" s="98" t="s">
        <v>22</v>
      </c>
      <c r="AP19" s="100">
        <v>54.185386190999999</v>
      </c>
      <c r="AQ19" s="98">
        <v>53.327310566999998</v>
      </c>
      <c r="AR19" s="98">
        <v>55.057268882999999</v>
      </c>
      <c r="AS19" s="98" t="s">
        <v>22</v>
      </c>
      <c r="AT19" s="98" t="s">
        <v>22</v>
      </c>
      <c r="AU19" s="98" t="s">
        <v>22</v>
      </c>
      <c r="AV19" s="97" t="s">
        <v>22</v>
      </c>
      <c r="AW19" s="97" t="s">
        <v>22</v>
      </c>
      <c r="AX19" s="97" t="s">
        <v>22</v>
      </c>
      <c r="AY19" s="97" t="s">
        <v>22</v>
      </c>
      <c r="AZ19" s="97" t="s">
        <v>22</v>
      </c>
      <c r="BA19" s="97" t="s">
        <v>22</v>
      </c>
      <c r="BB19" s="97" t="s">
        <v>22</v>
      </c>
      <c r="BC19" s="97" t="s">
        <v>22</v>
      </c>
      <c r="BD19" s="97" t="s">
        <v>22</v>
      </c>
      <c r="BE19" s="97" t="s">
        <v>22</v>
      </c>
      <c r="BF19" s="97" t="s">
        <v>22</v>
      </c>
      <c r="BG19" s="97" t="s">
        <v>22</v>
      </c>
      <c r="BH19" s="97" t="s">
        <v>22</v>
      </c>
      <c r="BI19" s="97" t="s">
        <v>22</v>
      </c>
      <c r="BJ19" s="97" t="s">
        <v>22</v>
      </c>
      <c r="BK19" s="97" t="s">
        <v>22</v>
      </c>
      <c r="BL19" s="97" t="s">
        <v>22</v>
      </c>
      <c r="BM19" s="97" t="s">
        <v>22</v>
      </c>
      <c r="BN19" s="97" t="s">
        <v>22</v>
      </c>
      <c r="BO19" s="97" t="s">
        <v>22</v>
      </c>
      <c r="BP19" s="97" t="s">
        <v>22</v>
      </c>
      <c r="BQ19" s="97" t="s">
        <v>22</v>
      </c>
      <c r="BR19" s="98" t="s">
        <v>22</v>
      </c>
      <c r="BS19" s="98" t="s">
        <v>22</v>
      </c>
      <c r="BT19" s="98" t="s">
        <v>22</v>
      </c>
      <c r="BU19" s="98" t="s">
        <v>22</v>
      </c>
      <c r="BV19" s="109" t="s">
        <v>22</v>
      </c>
      <c r="BW19" s="110">
        <v>15055</v>
      </c>
      <c r="BX19" s="110">
        <v>15693</v>
      </c>
      <c r="BY19" s="110">
        <v>15076</v>
      </c>
    </row>
    <row r="20" spans="1:78" x14ac:dyDescent="0.3">
      <c r="BN20" s="6"/>
      <c r="BO20" s="6"/>
      <c r="BP20" s="6"/>
      <c r="BQ20" s="6"/>
      <c r="BR20" s="11"/>
      <c r="BS20" s="11"/>
      <c r="BT20" s="11"/>
      <c r="BU20" s="11"/>
    </row>
    <row r="21" spans="1:78" x14ac:dyDescent="0.3">
      <c r="BN21" s="6"/>
      <c r="BO21" s="6"/>
      <c r="BP21" s="6"/>
      <c r="BQ21" s="6"/>
      <c r="BR21" s="11"/>
      <c r="BS21" s="11"/>
      <c r="BT21" s="11"/>
      <c r="BU21" s="11"/>
    </row>
    <row r="22" spans="1:78" x14ac:dyDescent="0.3">
      <c r="BN22" s="6"/>
      <c r="BO22" s="6"/>
      <c r="BP22" s="6"/>
      <c r="BQ22" s="6"/>
      <c r="BR22" s="11"/>
      <c r="BS22" s="11"/>
      <c r="BT22" s="11"/>
      <c r="BU22" s="11"/>
    </row>
    <row r="23" spans="1:78" x14ac:dyDescent="0.3">
      <c r="BN23" s="6"/>
      <c r="BO23" s="6"/>
      <c r="BP23" s="6"/>
      <c r="BQ23" s="6"/>
      <c r="BR23" s="11"/>
      <c r="BS23" s="11"/>
      <c r="BT23" s="11"/>
      <c r="BU23" s="11"/>
    </row>
    <row r="24" spans="1:78" x14ac:dyDescent="0.3">
      <c r="BN24" s="6"/>
      <c r="BO24" s="6"/>
      <c r="BP24" s="6"/>
      <c r="BQ24" s="6"/>
      <c r="BR24" s="11"/>
      <c r="BS24" s="11"/>
      <c r="BT24" s="11"/>
      <c r="BU24" s="11"/>
    </row>
    <row r="25" spans="1:78" x14ac:dyDescent="0.3">
      <c r="BN25" s="6"/>
      <c r="BO25" s="6"/>
      <c r="BP25" s="6"/>
      <c r="BQ25" s="6"/>
      <c r="BR25" s="11"/>
      <c r="BS25" s="11"/>
      <c r="BT25" s="11"/>
      <c r="BU25" s="11"/>
    </row>
    <row r="26" spans="1:78" x14ac:dyDescent="0.3">
      <c r="X26" s="4"/>
      <c r="AO26" s="4"/>
      <c r="BN26" s="6"/>
      <c r="BO26" s="6"/>
      <c r="BP26" s="6"/>
      <c r="BQ26" s="6"/>
      <c r="BR26" s="11"/>
      <c r="BS26" s="11"/>
      <c r="BT26" s="11"/>
      <c r="BU26" s="11"/>
    </row>
    <row r="27" spans="1:78" x14ac:dyDescent="0.3">
      <c r="R27" s="4"/>
      <c r="X27" s="4"/>
      <c r="AI27" s="4"/>
      <c r="AO27" s="4"/>
      <c r="AZ27" s="4"/>
      <c r="BN27" s="6"/>
      <c r="BO27" s="6"/>
      <c r="BP27" s="6"/>
      <c r="BQ27" s="6"/>
      <c r="BR27" s="11"/>
      <c r="BS27" s="11"/>
      <c r="BT27" s="11"/>
      <c r="BU27" s="11"/>
    </row>
    <row r="28" spans="1:78" x14ac:dyDescent="0.3">
      <c r="X28" s="4"/>
      <c r="AO28" s="4"/>
      <c r="BN28" s="6"/>
      <c r="BO28" s="6"/>
      <c r="BP28" s="6"/>
      <c r="BQ28" s="6"/>
      <c r="BR28" s="11"/>
      <c r="BS28" s="11"/>
      <c r="BT28" s="11"/>
      <c r="BU28" s="11"/>
    </row>
    <row r="29" spans="1:78" x14ac:dyDescent="0.3">
      <c r="BN29" s="6"/>
      <c r="BO29" s="6"/>
      <c r="BP29" s="6"/>
      <c r="BQ29" s="6"/>
      <c r="BR29" s="11"/>
      <c r="BS29" s="11"/>
      <c r="BT29" s="11"/>
      <c r="BU29" s="11"/>
    </row>
    <row r="30" spans="1:78" x14ac:dyDescent="0.3">
      <c r="BN30" s="6"/>
      <c r="BO30" s="6"/>
      <c r="BP30" s="6"/>
      <c r="BQ30" s="6"/>
      <c r="BR30" s="11"/>
      <c r="BS30" s="11"/>
      <c r="BT30" s="11"/>
      <c r="BU30" s="11"/>
    </row>
    <row r="31" spans="1:78" x14ac:dyDescent="0.3">
      <c r="BN31" s="6"/>
      <c r="BO31" s="6"/>
      <c r="BP31" s="6"/>
      <c r="BQ31" s="6"/>
      <c r="BR31" s="11"/>
      <c r="BS31" s="11"/>
      <c r="BT31" s="11"/>
      <c r="BU31" s="11"/>
    </row>
    <row r="32" spans="1:78"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M22"/>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436</v>
      </c>
      <c r="B1" s="55"/>
      <c r="C1" s="55"/>
      <c r="D1" s="55"/>
      <c r="E1" s="55"/>
      <c r="F1" s="55"/>
      <c r="G1" s="55"/>
      <c r="H1" s="55"/>
      <c r="I1" s="55"/>
    </row>
    <row r="2" spans="1:13" s="56" customFormat="1" ht="18.899999999999999" customHeight="1" x14ac:dyDescent="0.3">
      <c r="A2" s="1" t="s">
        <v>434</v>
      </c>
      <c r="B2" s="57"/>
      <c r="C2" s="57"/>
      <c r="D2" s="57"/>
      <c r="E2" s="57"/>
      <c r="F2" s="57"/>
      <c r="G2" s="57"/>
      <c r="H2" s="55"/>
      <c r="I2" s="55"/>
    </row>
    <row r="3" spans="1:13" s="59" customFormat="1" ht="54" customHeight="1" x14ac:dyDescent="0.3">
      <c r="A3" s="113" t="s">
        <v>451</v>
      </c>
      <c r="B3" s="58" t="s">
        <v>414</v>
      </c>
      <c r="C3" s="58" t="s">
        <v>431</v>
      </c>
      <c r="D3" s="58" t="s">
        <v>415</v>
      </c>
      <c r="E3" s="58" t="s">
        <v>432</v>
      </c>
      <c r="F3" s="58" t="s">
        <v>416</v>
      </c>
      <c r="G3" s="58" t="s">
        <v>433</v>
      </c>
      <c r="L3" s="60"/>
      <c r="M3" s="60"/>
    </row>
    <row r="4" spans="1:13" s="56" customFormat="1" ht="18.899999999999999" customHeight="1" x14ac:dyDescent="0.3">
      <c r="A4" s="75" t="s">
        <v>269</v>
      </c>
      <c r="B4" s="62">
        <v>768</v>
      </c>
      <c r="C4" s="63">
        <v>57.057949479999998</v>
      </c>
      <c r="D4" s="62">
        <v>1034</v>
      </c>
      <c r="E4" s="63">
        <v>60.151250726999997</v>
      </c>
      <c r="F4" s="62">
        <v>1053</v>
      </c>
      <c r="G4" s="63">
        <v>61.399416909999999</v>
      </c>
    </row>
    <row r="5" spans="1:13" s="56" customFormat="1" ht="18.899999999999999" customHeight="1" x14ac:dyDescent="0.3">
      <c r="A5" s="75" t="s">
        <v>270</v>
      </c>
      <c r="B5" s="62">
        <v>470</v>
      </c>
      <c r="C5" s="63">
        <v>59.644670050999999</v>
      </c>
      <c r="D5" s="62">
        <v>476</v>
      </c>
      <c r="E5" s="63">
        <v>58.333333332999999</v>
      </c>
      <c r="F5" s="62">
        <v>474</v>
      </c>
      <c r="G5" s="63">
        <v>59.924146649999997</v>
      </c>
    </row>
    <row r="6" spans="1:13" s="56" customFormat="1" ht="18.899999999999999" customHeight="1" x14ac:dyDescent="0.3">
      <c r="A6" s="75" t="s">
        <v>271</v>
      </c>
      <c r="B6" s="62">
        <v>615</v>
      </c>
      <c r="C6" s="63">
        <v>56.682027650000002</v>
      </c>
      <c r="D6" s="62">
        <v>759</v>
      </c>
      <c r="E6" s="63">
        <v>57.543593631999997</v>
      </c>
      <c r="F6" s="62">
        <v>821</v>
      </c>
      <c r="G6" s="63">
        <v>61.268656716000002</v>
      </c>
    </row>
    <row r="7" spans="1:13" s="56" customFormat="1" ht="18.899999999999999" customHeight="1" x14ac:dyDescent="0.3">
      <c r="A7" s="75" t="s">
        <v>272</v>
      </c>
      <c r="B7" s="62">
        <v>801</v>
      </c>
      <c r="C7" s="63">
        <v>58.509861213000001</v>
      </c>
      <c r="D7" s="62">
        <v>954</v>
      </c>
      <c r="E7" s="63">
        <v>62.068965517000002</v>
      </c>
      <c r="F7" s="62">
        <v>903</v>
      </c>
      <c r="G7" s="63">
        <v>61.054766733999998</v>
      </c>
    </row>
    <row r="8" spans="1:13" s="56" customFormat="1" ht="18.899999999999999" customHeight="1" x14ac:dyDescent="0.3">
      <c r="A8" s="75" t="s">
        <v>273</v>
      </c>
      <c r="B8" s="62">
        <v>529</v>
      </c>
      <c r="C8" s="63">
        <v>55.860612459999999</v>
      </c>
      <c r="D8" s="62">
        <v>576</v>
      </c>
      <c r="E8" s="63">
        <v>58.181818182000001</v>
      </c>
      <c r="F8" s="62">
        <v>505</v>
      </c>
      <c r="G8" s="63">
        <v>54.418103447999997</v>
      </c>
    </row>
    <row r="9" spans="1:13" s="56" customFormat="1" ht="18.899999999999999" customHeight="1" x14ac:dyDescent="0.3">
      <c r="A9" s="75" t="s">
        <v>274</v>
      </c>
      <c r="B9" s="62">
        <v>701</v>
      </c>
      <c r="C9" s="63">
        <v>56.899350648999999</v>
      </c>
      <c r="D9" s="62">
        <v>752</v>
      </c>
      <c r="E9" s="63">
        <v>58.841940532000002</v>
      </c>
      <c r="F9" s="62">
        <v>790</v>
      </c>
      <c r="G9" s="63">
        <v>58.475203553</v>
      </c>
    </row>
    <row r="10" spans="1:13" s="56" customFormat="1" ht="18.899999999999999" customHeight="1" x14ac:dyDescent="0.3">
      <c r="A10" s="75" t="s">
        <v>275</v>
      </c>
      <c r="B10" s="62">
        <v>835</v>
      </c>
      <c r="C10" s="63">
        <v>58.802816901</v>
      </c>
      <c r="D10" s="62">
        <v>819</v>
      </c>
      <c r="E10" s="63">
        <v>55.487804877999999</v>
      </c>
      <c r="F10" s="62">
        <v>771</v>
      </c>
      <c r="G10" s="63">
        <v>57.494407158999998</v>
      </c>
    </row>
    <row r="11" spans="1:13" s="56" customFormat="1" ht="18.899999999999999" customHeight="1" x14ac:dyDescent="0.3">
      <c r="A11" s="75" t="s">
        <v>276</v>
      </c>
      <c r="B11" s="62">
        <v>1244</v>
      </c>
      <c r="C11" s="63">
        <v>56.468452110999998</v>
      </c>
      <c r="D11" s="62">
        <v>1277</v>
      </c>
      <c r="E11" s="63">
        <v>51.826298700999999</v>
      </c>
      <c r="F11" s="62">
        <v>1292</v>
      </c>
      <c r="G11" s="63">
        <v>54.978723404</v>
      </c>
    </row>
    <row r="12" spans="1:13" s="56" customFormat="1" ht="18.899999999999999" customHeight="1" x14ac:dyDescent="0.3">
      <c r="A12" s="75" t="s">
        <v>277</v>
      </c>
      <c r="B12" s="62" t="s">
        <v>405</v>
      </c>
      <c r="C12" s="63" t="s">
        <v>405</v>
      </c>
      <c r="D12" s="62" t="s">
        <v>405</v>
      </c>
      <c r="E12" s="63" t="s">
        <v>405</v>
      </c>
      <c r="F12" s="62" t="s">
        <v>405</v>
      </c>
      <c r="G12" s="63" t="s">
        <v>405</v>
      </c>
    </row>
    <row r="13" spans="1:13" s="56" customFormat="1" ht="18.899999999999999" customHeight="1" x14ac:dyDescent="0.3">
      <c r="A13" s="75" t="s">
        <v>278</v>
      </c>
      <c r="B13" s="62">
        <v>836</v>
      </c>
      <c r="C13" s="63">
        <v>55.254461335000002</v>
      </c>
      <c r="D13" s="62">
        <v>961</v>
      </c>
      <c r="E13" s="63">
        <v>61.366538953000003</v>
      </c>
      <c r="F13" s="62">
        <v>874</v>
      </c>
      <c r="G13" s="63">
        <v>58.657718121000002</v>
      </c>
    </row>
    <row r="14" spans="1:13" s="56" customFormat="1" ht="18.899999999999999" customHeight="1" x14ac:dyDescent="0.3">
      <c r="A14" s="75" t="s">
        <v>279</v>
      </c>
      <c r="B14" s="62">
        <v>980</v>
      </c>
      <c r="C14" s="63">
        <v>59.466019416999998</v>
      </c>
      <c r="D14" s="62">
        <v>881</v>
      </c>
      <c r="E14" s="63">
        <v>55.33919598</v>
      </c>
      <c r="F14" s="62">
        <v>864</v>
      </c>
      <c r="G14" s="63">
        <v>55.958549222999999</v>
      </c>
    </row>
    <row r="15" spans="1:13" s="56" customFormat="1" ht="18.899999999999999" customHeight="1" x14ac:dyDescent="0.3">
      <c r="A15" s="75" t="s">
        <v>280</v>
      </c>
      <c r="B15" s="62">
        <v>621</v>
      </c>
      <c r="C15" s="63">
        <v>60.116166505000002</v>
      </c>
      <c r="D15" s="62">
        <v>535</v>
      </c>
      <c r="E15" s="63">
        <v>55.729166667000001</v>
      </c>
      <c r="F15" s="62">
        <v>497</v>
      </c>
      <c r="G15" s="63">
        <v>55.345211581000001</v>
      </c>
    </row>
    <row r="16" spans="1:13" s="56" customFormat="1" ht="18.899999999999999" customHeight="1" x14ac:dyDescent="0.3">
      <c r="A16" s="75" t="s">
        <v>281</v>
      </c>
      <c r="B16" s="62">
        <v>8778</v>
      </c>
      <c r="C16" s="63">
        <v>57.568205665999997</v>
      </c>
      <c r="D16" s="62">
        <v>9397</v>
      </c>
      <c r="E16" s="63">
        <v>57.403787416</v>
      </c>
      <c r="F16" s="62">
        <v>9158</v>
      </c>
      <c r="G16" s="63">
        <v>57.954689279999997</v>
      </c>
    </row>
    <row r="17" spans="1:7" s="56" customFormat="1" ht="18.899999999999999" customHeight="1" x14ac:dyDescent="0.3">
      <c r="A17" s="75" t="s">
        <v>282</v>
      </c>
      <c r="B17" s="62" t="s">
        <v>405</v>
      </c>
      <c r="C17" s="63" t="s">
        <v>405</v>
      </c>
      <c r="D17" s="62" t="s">
        <v>405</v>
      </c>
      <c r="E17" s="63" t="s">
        <v>405</v>
      </c>
      <c r="F17" s="62" t="s">
        <v>405</v>
      </c>
      <c r="G17" s="63" t="s">
        <v>405</v>
      </c>
    </row>
    <row r="18" spans="1:7" s="56" customFormat="1" ht="18.899999999999999" customHeight="1" x14ac:dyDescent="0.3">
      <c r="A18" s="77" t="s">
        <v>161</v>
      </c>
      <c r="B18" s="78">
        <v>8721</v>
      </c>
      <c r="C18" s="79">
        <v>57.526385224000002</v>
      </c>
      <c r="D18" s="78">
        <v>9355</v>
      </c>
      <c r="E18" s="79">
        <v>57.431395420000001</v>
      </c>
      <c r="F18" s="78">
        <v>9149</v>
      </c>
      <c r="G18" s="79">
        <v>57.985803017000002</v>
      </c>
    </row>
    <row r="19" spans="1:7" s="56" customFormat="1" ht="18.899999999999999" customHeight="1" x14ac:dyDescent="0.3">
      <c r="A19" s="80" t="s">
        <v>23</v>
      </c>
      <c r="B19" s="81">
        <v>15055</v>
      </c>
      <c r="C19" s="82">
        <v>54.608437013</v>
      </c>
      <c r="D19" s="81">
        <v>15693</v>
      </c>
      <c r="E19" s="82">
        <v>53.574354773000003</v>
      </c>
      <c r="F19" s="81">
        <v>15076</v>
      </c>
      <c r="G19" s="82">
        <v>54.185386190999999</v>
      </c>
    </row>
    <row r="20" spans="1:7" ht="18.899999999999999" customHeight="1" x14ac:dyDescent="0.25">
      <c r="A20" s="68" t="s">
        <v>399</v>
      </c>
    </row>
    <row r="22" spans="1:7" ht="15.6" x14ac:dyDescent="0.3">
      <c r="A22" s="116" t="s">
        <v>458</v>
      </c>
      <c r="B22" s="71"/>
      <c r="C22" s="71"/>
      <c r="D22" s="71"/>
      <c r="E22" s="71"/>
      <c r="F22" s="71"/>
      <c r="G22"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M3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453</v>
      </c>
      <c r="B1" s="55"/>
      <c r="C1" s="55"/>
      <c r="D1" s="55"/>
      <c r="E1" s="55"/>
      <c r="F1" s="55"/>
      <c r="G1" s="55"/>
      <c r="H1" s="55"/>
      <c r="I1" s="55"/>
    </row>
    <row r="2" spans="1:13" s="56" customFormat="1" ht="18.899999999999999" customHeight="1" x14ac:dyDescent="0.3">
      <c r="A2" s="1" t="s">
        <v>434</v>
      </c>
      <c r="B2" s="57"/>
      <c r="C2" s="57"/>
      <c r="D2" s="57"/>
      <c r="E2" s="57"/>
      <c r="F2" s="57"/>
      <c r="G2" s="57"/>
      <c r="H2" s="55"/>
      <c r="I2" s="55"/>
    </row>
    <row r="3" spans="1:13" s="59" customFormat="1" ht="54" customHeight="1" x14ac:dyDescent="0.3">
      <c r="A3" s="113" t="s">
        <v>452</v>
      </c>
      <c r="B3" s="58" t="s">
        <v>414</v>
      </c>
      <c r="C3" s="58" t="s">
        <v>431</v>
      </c>
      <c r="D3" s="58" t="s">
        <v>415</v>
      </c>
      <c r="E3" s="58" t="s">
        <v>432</v>
      </c>
      <c r="F3" s="58" t="s">
        <v>416</v>
      </c>
      <c r="G3" s="58" t="s">
        <v>433</v>
      </c>
      <c r="L3" s="60"/>
      <c r="M3" s="60"/>
    </row>
    <row r="4" spans="1:13" s="56" customFormat="1" ht="18.899999999999999" customHeight="1" x14ac:dyDescent="0.3">
      <c r="A4" s="75" t="s">
        <v>283</v>
      </c>
      <c r="B4" s="62">
        <v>410</v>
      </c>
      <c r="C4" s="63">
        <v>55.858310627000002</v>
      </c>
      <c r="D4" s="62">
        <v>605</v>
      </c>
      <c r="E4" s="63">
        <v>60.019841270000001</v>
      </c>
      <c r="F4" s="62">
        <v>666</v>
      </c>
      <c r="G4" s="63">
        <v>61.157024792999998</v>
      </c>
    </row>
    <row r="5" spans="1:13" s="56" customFormat="1" ht="18.899999999999999" customHeight="1" x14ac:dyDescent="0.3">
      <c r="A5" s="75" t="s">
        <v>284</v>
      </c>
      <c r="B5" s="62">
        <v>358</v>
      </c>
      <c r="C5" s="63">
        <v>58.496732025999997</v>
      </c>
      <c r="D5" s="62">
        <v>429</v>
      </c>
      <c r="E5" s="63">
        <v>60.337552743000003</v>
      </c>
      <c r="F5" s="62">
        <v>387</v>
      </c>
      <c r="G5" s="63">
        <v>61.821086262000001</v>
      </c>
    </row>
    <row r="6" spans="1:13" s="56" customFormat="1" ht="18.899999999999999" customHeight="1" x14ac:dyDescent="0.3">
      <c r="A6" s="75" t="s">
        <v>270</v>
      </c>
      <c r="B6" s="62">
        <v>470</v>
      </c>
      <c r="C6" s="63">
        <v>59.644670050999999</v>
      </c>
      <c r="D6" s="62">
        <v>476</v>
      </c>
      <c r="E6" s="63">
        <v>58.333333332999999</v>
      </c>
      <c r="F6" s="62">
        <v>474</v>
      </c>
      <c r="G6" s="63">
        <v>59.924146649999997</v>
      </c>
    </row>
    <row r="7" spans="1:13" s="56" customFormat="1" ht="18.899999999999999" customHeight="1" x14ac:dyDescent="0.3">
      <c r="A7" s="75" t="s">
        <v>285</v>
      </c>
      <c r="B7" s="62">
        <v>414</v>
      </c>
      <c r="C7" s="63">
        <v>55.945945946000002</v>
      </c>
      <c r="D7" s="62">
        <v>529</v>
      </c>
      <c r="E7" s="63">
        <v>57.375271150000003</v>
      </c>
      <c r="F7" s="62">
        <v>596</v>
      </c>
      <c r="G7" s="63">
        <v>62.148070906999997</v>
      </c>
    </row>
    <row r="8" spans="1:13" s="56" customFormat="1" ht="18.899999999999999" customHeight="1" x14ac:dyDescent="0.3">
      <c r="A8" s="75" t="s">
        <v>286</v>
      </c>
      <c r="B8" s="62">
        <v>201</v>
      </c>
      <c r="C8" s="63">
        <v>58.260869565</v>
      </c>
      <c r="D8" s="62">
        <v>230</v>
      </c>
      <c r="E8" s="63">
        <v>57.934508815999997</v>
      </c>
      <c r="F8" s="62">
        <v>225</v>
      </c>
      <c r="G8" s="63">
        <v>59.055118110000002</v>
      </c>
    </row>
    <row r="9" spans="1:13" s="56" customFormat="1" ht="18.899999999999999" customHeight="1" x14ac:dyDescent="0.3">
      <c r="A9" s="75" t="s">
        <v>287</v>
      </c>
      <c r="B9" s="62">
        <v>422</v>
      </c>
      <c r="C9" s="63">
        <v>59.858156028000003</v>
      </c>
      <c r="D9" s="62">
        <v>533</v>
      </c>
      <c r="E9" s="63">
        <v>61.053837342000001</v>
      </c>
      <c r="F9" s="62">
        <v>527</v>
      </c>
      <c r="G9" s="63">
        <v>61.136890950999998</v>
      </c>
    </row>
    <row r="10" spans="1:13" s="56" customFormat="1" ht="18.899999999999999" customHeight="1" x14ac:dyDescent="0.3">
      <c r="A10" s="75" t="s">
        <v>288</v>
      </c>
      <c r="B10" s="62">
        <v>379</v>
      </c>
      <c r="C10" s="63">
        <v>57.078313252999997</v>
      </c>
      <c r="D10" s="62">
        <v>421</v>
      </c>
      <c r="E10" s="63">
        <v>63.403614458</v>
      </c>
      <c r="F10" s="62">
        <v>376</v>
      </c>
      <c r="G10" s="63">
        <v>60.940032414999997</v>
      </c>
    </row>
    <row r="11" spans="1:13" s="56" customFormat="1" ht="18.899999999999999" customHeight="1" x14ac:dyDescent="0.3">
      <c r="A11" s="75" t="s">
        <v>273</v>
      </c>
      <c r="B11" s="62">
        <v>529</v>
      </c>
      <c r="C11" s="63">
        <v>55.860612459999999</v>
      </c>
      <c r="D11" s="62">
        <v>576</v>
      </c>
      <c r="E11" s="63">
        <v>58.181818182000001</v>
      </c>
      <c r="F11" s="62">
        <v>505</v>
      </c>
      <c r="G11" s="63">
        <v>54.418103447999997</v>
      </c>
    </row>
    <row r="12" spans="1:13" s="56" customFormat="1" ht="18.899999999999999" customHeight="1" x14ac:dyDescent="0.3">
      <c r="A12" s="75" t="s">
        <v>289</v>
      </c>
      <c r="B12" s="62">
        <v>207</v>
      </c>
      <c r="C12" s="63">
        <v>54.473684210999998</v>
      </c>
      <c r="D12" s="62">
        <v>234</v>
      </c>
      <c r="E12" s="63">
        <v>57.352941176000002</v>
      </c>
      <c r="F12" s="62">
        <v>254</v>
      </c>
      <c r="G12" s="63">
        <v>58.932714617000002</v>
      </c>
    </row>
    <row r="13" spans="1:13" s="56" customFormat="1" ht="18.899999999999999" customHeight="1" x14ac:dyDescent="0.3">
      <c r="A13" s="75" t="s">
        <v>290</v>
      </c>
      <c r="B13" s="62" t="s">
        <v>405</v>
      </c>
      <c r="C13" s="63" t="s">
        <v>405</v>
      </c>
      <c r="D13" s="62" t="s">
        <v>405</v>
      </c>
      <c r="E13" s="63" t="s">
        <v>405</v>
      </c>
      <c r="F13" s="62" t="s">
        <v>405</v>
      </c>
      <c r="G13" s="63" t="s">
        <v>405</v>
      </c>
    </row>
    <row r="14" spans="1:13" s="56" customFormat="1" ht="18.899999999999999" customHeight="1" x14ac:dyDescent="0.3">
      <c r="A14" s="75" t="s">
        <v>291</v>
      </c>
      <c r="B14" s="62">
        <v>422</v>
      </c>
      <c r="C14" s="63">
        <v>57.336956522000001</v>
      </c>
      <c r="D14" s="62">
        <v>451</v>
      </c>
      <c r="E14" s="63">
        <v>58.571428570999998</v>
      </c>
      <c r="F14" s="62">
        <v>475</v>
      </c>
      <c r="G14" s="63">
        <v>59.07960199</v>
      </c>
    </row>
    <row r="15" spans="1:13" s="56" customFormat="1" ht="18.899999999999999" customHeight="1" x14ac:dyDescent="0.3">
      <c r="A15" s="75" t="s">
        <v>292</v>
      </c>
      <c r="B15" s="62">
        <v>486</v>
      </c>
      <c r="C15" s="63">
        <v>58.766626359999997</v>
      </c>
      <c r="D15" s="62">
        <v>527</v>
      </c>
      <c r="E15" s="63">
        <v>58.490566037999997</v>
      </c>
      <c r="F15" s="62">
        <v>455</v>
      </c>
      <c r="G15" s="63">
        <v>58.258642766000001</v>
      </c>
    </row>
    <row r="16" spans="1:13" s="56" customFormat="1" ht="18.899999999999999" customHeight="1" x14ac:dyDescent="0.3">
      <c r="A16" s="75" t="s">
        <v>293</v>
      </c>
      <c r="B16" s="62">
        <v>349</v>
      </c>
      <c r="C16" s="63">
        <v>58.853288364000001</v>
      </c>
      <c r="D16" s="62">
        <v>292</v>
      </c>
      <c r="E16" s="63">
        <v>50.782608695999997</v>
      </c>
      <c r="F16" s="62">
        <v>316</v>
      </c>
      <c r="G16" s="63">
        <v>56.428571429000002</v>
      </c>
    </row>
    <row r="17" spans="1:9" s="56" customFormat="1" ht="18.899999999999999" customHeight="1" x14ac:dyDescent="0.3">
      <c r="A17" s="75" t="s">
        <v>294</v>
      </c>
      <c r="B17" s="62">
        <v>106</v>
      </c>
      <c r="C17" s="63">
        <v>52.475247525</v>
      </c>
      <c r="D17" s="62">
        <v>100</v>
      </c>
      <c r="E17" s="63">
        <v>47.169811320999997</v>
      </c>
      <c r="F17" s="62">
        <v>112</v>
      </c>
      <c r="G17" s="63">
        <v>54.634146340999997</v>
      </c>
    </row>
    <row r="18" spans="1:9" s="56" customFormat="1" ht="18.899999999999999" customHeight="1" x14ac:dyDescent="0.3">
      <c r="A18" s="75" t="s">
        <v>295</v>
      </c>
      <c r="B18" s="62">
        <v>342</v>
      </c>
      <c r="C18" s="63">
        <v>54.983922829999997</v>
      </c>
      <c r="D18" s="62">
        <v>375</v>
      </c>
      <c r="E18" s="63">
        <v>52.521008403000003</v>
      </c>
      <c r="F18" s="62">
        <v>423</v>
      </c>
      <c r="G18" s="63">
        <v>58.506224066000001</v>
      </c>
    </row>
    <row r="19" spans="1:9" s="56" customFormat="1" ht="18.899999999999999" customHeight="1" x14ac:dyDescent="0.3">
      <c r="A19" s="75" t="s">
        <v>296</v>
      </c>
      <c r="B19" s="62">
        <v>519</v>
      </c>
      <c r="C19" s="63">
        <v>57.538802660999998</v>
      </c>
      <c r="D19" s="62">
        <v>529</v>
      </c>
      <c r="E19" s="63">
        <v>52.015732546999999</v>
      </c>
      <c r="F19" s="62">
        <v>524</v>
      </c>
      <c r="G19" s="63">
        <v>54.469854470000001</v>
      </c>
    </row>
    <row r="20" spans="1:9" s="56" customFormat="1" ht="18.899999999999999" customHeight="1" x14ac:dyDescent="0.3">
      <c r="A20" s="75" t="s">
        <v>297</v>
      </c>
      <c r="B20" s="62">
        <v>277</v>
      </c>
      <c r="C20" s="63">
        <v>58.071278825999997</v>
      </c>
      <c r="D20" s="62">
        <v>273</v>
      </c>
      <c r="E20" s="63">
        <v>52.399232245999997</v>
      </c>
      <c r="F20" s="62">
        <v>233</v>
      </c>
      <c r="G20" s="63">
        <v>50.652173912999999</v>
      </c>
    </row>
    <row r="21" spans="1:9" s="56" customFormat="1" ht="18.899999999999999" customHeight="1" x14ac:dyDescent="0.3">
      <c r="A21" s="75" t="s">
        <v>298</v>
      </c>
      <c r="B21" s="62">
        <v>137</v>
      </c>
      <c r="C21" s="63">
        <v>58.297872339999998</v>
      </c>
      <c r="D21" s="62">
        <v>172</v>
      </c>
      <c r="E21" s="63">
        <v>58.503401361000002</v>
      </c>
      <c r="F21" s="62">
        <v>160</v>
      </c>
      <c r="G21" s="63">
        <v>57.142857143000001</v>
      </c>
    </row>
    <row r="22" spans="1:9" s="56" customFormat="1" ht="18.899999999999999" customHeight="1" x14ac:dyDescent="0.3">
      <c r="A22" s="75" t="s">
        <v>299</v>
      </c>
      <c r="B22" s="62">
        <v>180</v>
      </c>
      <c r="C22" s="63">
        <v>54.054054053999998</v>
      </c>
      <c r="D22" s="62">
        <v>159</v>
      </c>
      <c r="E22" s="63">
        <v>57.608695652000002</v>
      </c>
      <c r="F22" s="62">
        <v>143</v>
      </c>
      <c r="G22" s="63">
        <v>53.962264150999999</v>
      </c>
    </row>
    <row r="23" spans="1:9" s="56" customFormat="1" ht="18.899999999999999" customHeight="1" x14ac:dyDescent="0.3">
      <c r="A23" s="75" t="s">
        <v>300</v>
      </c>
      <c r="B23" s="62">
        <v>436</v>
      </c>
      <c r="C23" s="63">
        <v>53.105968331</v>
      </c>
      <c r="D23" s="62">
        <v>514</v>
      </c>
      <c r="E23" s="63">
        <v>62.530413625000001</v>
      </c>
      <c r="F23" s="62">
        <v>471</v>
      </c>
      <c r="G23" s="63">
        <v>59.245283018999999</v>
      </c>
    </row>
    <row r="24" spans="1:9" s="56" customFormat="1" ht="18.899999999999999" customHeight="1" x14ac:dyDescent="0.3">
      <c r="A24" s="75" t="s">
        <v>301</v>
      </c>
      <c r="B24" s="62">
        <v>400</v>
      </c>
      <c r="C24" s="63">
        <v>57.803468207999998</v>
      </c>
      <c r="D24" s="62">
        <v>447</v>
      </c>
      <c r="E24" s="63">
        <v>60.080645161</v>
      </c>
      <c r="F24" s="62">
        <v>403</v>
      </c>
      <c r="G24" s="63">
        <v>57.985611511000002</v>
      </c>
    </row>
    <row r="25" spans="1:9" s="56" customFormat="1" ht="18.899999999999999" customHeight="1" x14ac:dyDescent="0.3">
      <c r="A25" s="75" t="s">
        <v>282</v>
      </c>
      <c r="B25" s="62" t="s">
        <v>405</v>
      </c>
      <c r="C25" s="63" t="s">
        <v>405</v>
      </c>
      <c r="D25" s="62" t="s">
        <v>405</v>
      </c>
      <c r="E25" s="63" t="s">
        <v>405</v>
      </c>
      <c r="F25" s="62" t="s">
        <v>405</v>
      </c>
      <c r="G25" s="63" t="s">
        <v>405</v>
      </c>
    </row>
    <row r="26" spans="1:9" s="56" customFormat="1" ht="18.899999999999999" customHeight="1" x14ac:dyDescent="0.3">
      <c r="A26" s="75" t="s">
        <v>302</v>
      </c>
      <c r="B26" s="62">
        <v>453</v>
      </c>
      <c r="C26" s="63">
        <v>56.909547738999997</v>
      </c>
      <c r="D26" s="62">
        <v>433</v>
      </c>
      <c r="E26" s="63">
        <v>55.870967741999998</v>
      </c>
      <c r="F26" s="62">
        <v>439</v>
      </c>
      <c r="G26" s="63">
        <v>56.354300385000002</v>
      </c>
    </row>
    <row r="27" spans="1:9" s="56" customFormat="1" ht="18.899999999999999" customHeight="1" x14ac:dyDescent="0.3">
      <c r="A27" s="75" t="s">
        <v>303</v>
      </c>
      <c r="B27" s="62">
        <v>527</v>
      </c>
      <c r="C27" s="63">
        <v>61.854460093999997</v>
      </c>
      <c r="D27" s="62">
        <v>448</v>
      </c>
      <c r="E27" s="63">
        <v>54.834761321999999</v>
      </c>
      <c r="F27" s="62">
        <v>425</v>
      </c>
      <c r="G27" s="63">
        <v>55.555555556000002</v>
      </c>
    </row>
    <row r="28" spans="1:9" s="56" customFormat="1" ht="18.899999999999999" customHeight="1" x14ac:dyDescent="0.3">
      <c r="A28" s="75" t="s">
        <v>304</v>
      </c>
      <c r="B28" s="62">
        <v>378</v>
      </c>
      <c r="C28" s="63">
        <v>58.786936236000003</v>
      </c>
      <c r="D28" s="62">
        <v>335</v>
      </c>
      <c r="E28" s="63">
        <v>55.926544239999998</v>
      </c>
      <c r="F28" s="62">
        <v>336</v>
      </c>
      <c r="G28" s="63">
        <v>57.534246574999997</v>
      </c>
    </row>
    <row r="29" spans="1:9" s="56" customFormat="1" ht="18.899999999999999" customHeight="1" x14ac:dyDescent="0.3">
      <c r="A29" s="75" t="s">
        <v>305</v>
      </c>
      <c r="B29" s="62">
        <v>243</v>
      </c>
      <c r="C29" s="63">
        <v>62.307692308</v>
      </c>
      <c r="D29" s="62">
        <v>200</v>
      </c>
      <c r="E29" s="63">
        <v>55.401662049999999</v>
      </c>
      <c r="F29" s="62">
        <v>161</v>
      </c>
      <c r="G29" s="63">
        <v>51.27388535</v>
      </c>
    </row>
    <row r="30" spans="1:9" ht="18.899999999999999" customHeight="1" x14ac:dyDescent="0.25">
      <c r="A30" s="77" t="s">
        <v>161</v>
      </c>
      <c r="B30" s="78">
        <v>8721</v>
      </c>
      <c r="C30" s="79">
        <v>57.526385224000002</v>
      </c>
      <c r="D30" s="78">
        <v>9355</v>
      </c>
      <c r="E30" s="79">
        <v>57.431395420000001</v>
      </c>
      <c r="F30" s="78">
        <v>9149</v>
      </c>
      <c r="G30" s="79">
        <v>57.985803017000002</v>
      </c>
    </row>
    <row r="31" spans="1:9" ht="18.899999999999999" customHeight="1" x14ac:dyDescent="0.25">
      <c r="A31" s="80" t="s">
        <v>23</v>
      </c>
      <c r="B31" s="81">
        <v>15055</v>
      </c>
      <c r="C31" s="82">
        <v>54.608437013</v>
      </c>
      <c r="D31" s="81">
        <v>15693</v>
      </c>
      <c r="E31" s="82">
        <v>53.574354773000003</v>
      </c>
      <c r="F31" s="81">
        <v>15076</v>
      </c>
      <c r="G31" s="82">
        <v>54.185386190999999</v>
      </c>
      <c r="H31" s="83"/>
      <c r="I31" s="83"/>
    </row>
    <row r="32" spans="1:9" ht="18.899999999999999" customHeight="1" x14ac:dyDescent="0.25">
      <c r="A32" s="68" t="s">
        <v>399</v>
      </c>
    </row>
    <row r="33" spans="1:13" s="59" customFormat="1" ht="18.899999999999999" customHeight="1" x14ac:dyDescent="0.3">
      <c r="A33" s="56"/>
      <c r="B33" s="69"/>
      <c r="C33" s="70"/>
      <c r="D33" s="70"/>
      <c r="E33" s="70"/>
      <c r="F33" s="69"/>
      <c r="G33" s="70"/>
      <c r="L33" s="54"/>
      <c r="M33" s="54"/>
    </row>
    <row r="34" spans="1:13" ht="15.6" x14ac:dyDescent="0.3">
      <c r="A34" s="116" t="s">
        <v>458</v>
      </c>
      <c r="B34" s="71"/>
      <c r="C34" s="71"/>
      <c r="D34" s="71"/>
      <c r="E34" s="71"/>
      <c r="F34" s="71"/>
      <c r="G34" s="7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M53"/>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437</v>
      </c>
      <c r="B1" s="55"/>
      <c r="C1" s="55"/>
      <c r="D1" s="55"/>
      <c r="E1" s="55"/>
      <c r="F1" s="55"/>
      <c r="G1" s="55"/>
    </row>
    <row r="2" spans="1:13" s="56" customFormat="1" ht="18.899999999999999" customHeight="1" x14ac:dyDescent="0.3">
      <c r="A2" s="1" t="s">
        <v>434</v>
      </c>
      <c r="B2" s="57"/>
      <c r="C2" s="57"/>
      <c r="D2" s="57"/>
      <c r="E2" s="57"/>
      <c r="F2" s="57"/>
      <c r="G2" s="57"/>
    </row>
    <row r="3" spans="1:13" s="59" customFormat="1" ht="54" customHeight="1" x14ac:dyDescent="0.3">
      <c r="A3" s="113" t="s">
        <v>454</v>
      </c>
      <c r="B3" s="58" t="s">
        <v>414</v>
      </c>
      <c r="C3" s="58" t="s">
        <v>431</v>
      </c>
      <c r="D3" s="58" t="s">
        <v>415</v>
      </c>
      <c r="E3" s="58" t="s">
        <v>432</v>
      </c>
      <c r="F3" s="58" t="s">
        <v>416</v>
      </c>
      <c r="G3" s="58" t="s">
        <v>433</v>
      </c>
      <c r="L3" s="60"/>
      <c r="M3" s="60"/>
    </row>
    <row r="4" spans="1:13" s="56" customFormat="1" ht="18.899999999999999" customHeight="1" x14ac:dyDescent="0.3">
      <c r="A4" s="75" t="s">
        <v>306</v>
      </c>
      <c r="B4" s="62">
        <v>60</v>
      </c>
      <c r="C4" s="63">
        <v>48.780487805</v>
      </c>
      <c r="D4" s="62">
        <v>100</v>
      </c>
      <c r="E4" s="63">
        <v>62.111801241999999</v>
      </c>
      <c r="F4" s="62">
        <v>86</v>
      </c>
      <c r="G4" s="63">
        <v>56.209150327000003</v>
      </c>
    </row>
    <row r="5" spans="1:13" s="56" customFormat="1" ht="18.899999999999999" customHeight="1" x14ac:dyDescent="0.3">
      <c r="A5" s="75" t="s">
        <v>327</v>
      </c>
      <c r="B5" s="62">
        <v>86</v>
      </c>
      <c r="C5" s="63">
        <v>58.108108108000003</v>
      </c>
      <c r="D5" s="62">
        <v>72</v>
      </c>
      <c r="E5" s="63">
        <v>45.859872611</v>
      </c>
      <c r="F5" s="62">
        <v>81</v>
      </c>
      <c r="G5" s="63">
        <v>55.479452055000003</v>
      </c>
    </row>
    <row r="6" spans="1:13" s="56" customFormat="1" ht="18.899999999999999" customHeight="1" x14ac:dyDescent="0.3">
      <c r="A6" s="75" t="s">
        <v>307</v>
      </c>
      <c r="B6" s="62">
        <v>98</v>
      </c>
      <c r="C6" s="63">
        <v>52.127659573999999</v>
      </c>
      <c r="D6" s="62">
        <v>130</v>
      </c>
      <c r="E6" s="63">
        <v>52.845528455</v>
      </c>
      <c r="F6" s="62">
        <v>128</v>
      </c>
      <c r="G6" s="63">
        <v>54.468085105999997</v>
      </c>
    </row>
    <row r="7" spans="1:13" s="56" customFormat="1" ht="18.899999999999999" customHeight="1" x14ac:dyDescent="0.3">
      <c r="A7" s="75" t="s">
        <v>322</v>
      </c>
      <c r="B7" s="62">
        <v>17</v>
      </c>
      <c r="C7" s="63">
        <v>53.125</v>
      </c>
      <c r="D7" s="62">
        <v>13</v>
      </c>
      <c r="E7" s="63">
        <v>35.135135134999999</v>
      </c>
      <c r="F7" s="62">
        <v>14</v>
      </c>
      <c r="G7" s="63">
        <v>48.275862068999999</v>
      </c>
    </row>
    <row r="8" spans="1:13" s="56" customFormat="1" ht="18.899999999999999" customHeight="1" x14ac:dyDescent="0.3">
      <c r="A8" s="75" t="s">
        <v>308</v>
      </c>
      <c r="B8" s="62">
        <v>114</v>
      </c>
      <c r="C8" s="63">
        <v>44.705882353</v>
      </c>
      <c r="D8" s="62">
        <v>131</v>
      </c>
      <c r="E8" s="63">
        <v>47.122302157999997</v>
      </c>
      <c r="F8" s="62">
        <v>138</v>
      </c>
      <c r="G8" s="63">
        <v>45.245901639000003</v>
      </c>
    </row>
    <row r="9" spans="1:13" s="56" customFormat="1" ht="18.899999999999999" customHeight="1" x14ac:dyDescent="0.3">
      <c r="A9" s="75" t="s">
        <v>323</v>
      </c>
      <c r="B9" s="62">
        <v>115</v>
      </c>
      <c r="C9" s="63">
        <v>53.488372093000002</v>
      </c>
      <c r="D9" s="62">
        <v>142</v>
      </c>
      <c r="E9" s="63">
        <v>49.134948096999999</v>
      </c>
      <c r="F9" s="62">
        <v>161</v>
      </c>
      <c r="G9" s="63">
        <v>51.602564102999999</v>
      </c>
    </row>
    <row r="10" spans="1:13" s="56" customFormat="1" ht="18.899999999999999" customHeight="1" x14ac:dyDescent="0.3">
      <c r="A10" s="75" t="s">
        <v>309</v>
      </c>
      <c r="B10" s="62">
        <v>102</v>
      </c>
      <c r="C10" s="63">
        <v>51</v>
      </c>
      <c r="D10" s="62">
        <v>95</v>
      </c>
      <c r="E10" s="63">
        <v>43.577981651000002</v>
      </c>
      <c r="F10" s="62">
        <v>58</v>
      </c>
      <c r="G10" s="63">
        <v>40.277777778000001</v>
      </c>
    </row>
    <row r="11" spans="1:13" s="56" customFormat="1" ht="18.899999999999999" customHeight="1" x14ac:dyDescent="0.3">
      <c r="A11" s="75" t="s">
        <v>310</v>
      </c>
      <c r="B11" s="62">
        <v>34</v>
      </c>
      <c r="C11" s="63">
        <v>46.575342466000002</v>
      </c>
      <c r="D11" s="62">
        <v>34</v>
      </c>
      <c r="E11" s="63">
        <v>44.155844156000001</v>
      </c>
      <c r="F11" s="62">
        <v>30</v>
      </c>
      <c r="G11" s="63">
        <v>44.776119403000003</v>
      </c>
    </row>
    <row r="12" spans="1:13" s="56" customFormat="1" ht="18.899999999999999" customHeight="1" x14ac:dyDescent="0.3">
      <c r="A12" s="75" t="s">
        <v>198</v>
      </c>
      <c r="B12" s="62">
        <v>19</v>
      </c>
      <c r="C12" s="63">
        <v>38</v>
      </c>
      <c r="D12" s="62">
        <v>37</v>
      </c>
      <c r="E12" s="63">
        <v>47.435897435999998</v>
      </c>
      <c r="F12" s="62">
        <v>37</v>
      </c>
      <c r="G12" s="63">
        <v>45.679012346</v>
      </c>
    </row>
    <row r="13" spans="1:13" s="56" customFormat="1" ht="18.899999999999999" customHeight="1" x14ac:dyDescent="0.3">
      <c r="A13" s="75" t="s">
        <v>311</v>
      </c>
      <c r="B13" s="62">
        <v>88</v>
      </c>
      <c r="C13" s="63">
        <v>47.567567568000001</v>
      </c>
      <c r="D13" s="62">
        <v>98</v>
      </c>
      <c r="E13" s="63">
        <v>54.143646408999999</v>
      </c>
      <c r="F13" s="62">
        <v>97</v>
      </c>
      <c r="G13" s="63">
        <v>52.717391304000003</v>
      </c>
    </row>
    <row r="14" spans="1:13" s="56" customFormat="1" ht="18.899999999999999" customHeight="1" x14ac:dyDescent="0.3">
      <c r="A14" s="75" t="s">
        <v>324</v>
      </c>
      <c r="B14" s="62">
        <v>102</v>
      </c>
      <c r="C14" s="63">
        <v>45.739910313999999</v>
      </c>
      <c r="D14" s="62">
        <v>127</v>
      </c>
      <c r="E14" s="63">
        <v>47.211895910999999</v>
      </c>
      <c r="F14" s="62">
        <v>126</v>
      </c>
      <c r="G14" s="63">
        <v>50.199203187000002</v>
      </c>
    </row>
    <row r="15" spans="1:13" s="56" customFormat="1" ht="18.899999999999999" customHeight="1" x14ac:dyDescent="0.3">
      <c r="A15" s="75" t="s">
        <v>312</v>
      </c>
      <c r="B15" s="62">
        <v>210</v>
      </c>
      <c r="C15" s="63">
        <v>43.209876543</v>
      </c>
      <c r="D15" s="62">
        <v>226</v>
      </c>
      <c r="E15" s="63">
        <v>46.31147541</v>
      </c>
      <c r="F15" s="62">
        <v>208</v>
      </c>
      <c r="G15" s="63">
        <v>46.119733924999998</v>
      </c>
    </row>
    <row r="16" spans="1:13" s="56" customFormat="1" ht="18.899999999999999" customHeight="1" x14ac:dyDescent="0.3">
      <c r="A16" s="75" t="s">
        <v>325</v>
      </c>
      <c r="B16" s="62">
        <v>31</v>
      </c>
      <c r="C16" s="63">
        <v>40.789473684000001</v>
      </c>
      <c r="D16" s="62">
        <v>43</v>
      </c>
      <c r="E16" s="63">
        <v>44.329896906999998</v>
      </c>
      <c r="F16" s="62">
        <v>36</v>
      </c>
      <c r="G16" s="63">
        <v>35.294117647</v>
      </c>
    </row>
    <row r="17" spans="1:13" s="56" customFormat="1" ht="18.899999999999999" customHeight="1" x14ac:dyDescent="0.3">
      <c r="A17" s="75" t="s">
        <v>313</v>
      </c>
      <c r="B17" s="62">
        <v>39</v>
      </c>
      <c r="C17" s="63">
        <v>66.101694914999996</v>
      </c>
      <c r="D17" s="62">
        <v>23</v>
      </c>
      <c r="E17" s="63">
        <v>54.761904762</v>
      </c>
      <c r="F17" s="62">
        <v>21</v>
      </c>
      <c r="G17" s="63">
        <v>45.652173912999999</v>
      </c>
    </row>
    <row r="18" spans="1:13" s="56" customFormat="1" ht="18.899999999999999" customHeight="1" x14ac:dyDescent="0.3">
      <c r="A18" s="75" t="s">
        <v>314</v>
      </c>
      <c r="B18" s="62">
        <v>61</v>
      </c>
      <c r="C18" s="63">
        <v>45.864661654000002</v>
      </c>
      <c r="D18" s="62">
        <v>45</v>
      </c>
      <c r="E18" s="63">
        <v>47.872340426000001</v>
      </c>
      <c r="F18" s="62">
        <v>46</v>
      </c>
      <c r="G18" s="63">
        <v>52.272727273000001</v>
      </c>
    </row>
    <row r="19" spans="1:13" s="56" customFormat="1" ht="18.899999999999999" customHeight="1" x14ac:dyDescent="0.3">
      <c r="A19" s="75" t="s">
        <v>315</v>
      </c>
      <c r="B19" s="62">
        <v>25</v>
      </c>
      <c r="C19" s="63">
        <v>40.983606557000002</v>
      </c>
      <c r="D19" s="62">
        <v>38</v>
      </c>
      <c r="E19" s="63">
        <v>45.238095238</v>
      </c>
      <c r="F19" s="62">
        <v>32</v>
      </c>
      <c r="G19" s="63">
        <v>51.612903226</v>
      </c>
    </row>
    <row r="20" spans="1:13" s="56" customFormat="1" ht="18.899999999999999" customHeight="1" x14ac:dyDescent="0.3">
      <c r="A20" s="75" t="s">
        <v>316</v>
      </c>
      <c r="B20" s="62">
        <v>52</v>
      </c>
      <c r="C20" s="63">
        <v>50</v>
      </c>
      <c r="D20" s="62">
        <v>64</v>
      </c>
      <c r="E20" s="63">
        <v>56.637168142</v>
      </c>
      <c r="F20" s="62">
        <v>38</v>
      </c>
      <c r="G20" s="63">
        <v>41.758241757999997</v>
      </c>
    </row>
    <row r="21" spans="1:13" s="56" customFormat="1" ht="18.899999999999999" customHeight="1" x14ac:dyDescent="0.3">
      <c r="A21" s="75" t="s">
        <v>317</v>
      </c>
      <c r="B21" s="62">
        <v>37</v>
      </c>
      <c r="C21" s="63">
        <v>36.274509803999997</v>
      </c>
      <c r="D21" s="62">
        <v>47</v>
      </c>
      <c r="E21" s="63">
        <v>49.473684210999998</v>
      </c>
      <c r="F21" s="62">
        <v>37</v>
      </c>
      <c r="G21" s="63">
        <v>51.388888889</v>
      </c>
    </row>
    <row r="22" spans="1:13" s="56" customFormat="1" ht="18.899999999999999" customHeight="1" x14ac:dyDescent="0.3">
      <c r="A22" s="75" t="s">
        <v>326</v>
      </c>
      <c r="B22" s="62">
        <v>83</v>
      </c>
      <c r="C22" s="63">
        <v>48.538011695999998</v>
      </c>
      <c r="D22" s="62">
        <v>84</v>
      </c>
      <c r="E22" s="63">
        <v>49.122807018000003</v>
      </c>
      <c r="F22" s="62">
        <v>53</v>
      </c>
      <c r="G22" s="63">
        <v>48.623853210999997</v>
      </c>
    </row>
    <row r="23" spans="1:13" s="56" customFormat="1" ht="18.899999999999999" customHeight="1" x14ac:dyDescent="0.3">
      <c r="A23" s="75" t="s">
        <v>318</v>
      </c>
      <c r="B23" s="62">
        <v>132</v>
      </c>
      <c r="C23" s="63">
        <v>49.253731342999998</v>
      </c>
      <c r="D23" s="62">
        <v>122</v>
      </c>
      <c r="E23" s="63">
        <v>45.353159851000001</v>
      </c>
      <c r="F23" s="62">
        <v>98</v>
      </c>
      <c r="G23" s="63">
        <v>40.663900415000001</v>
      </c>
    </row>
    <row r="24" spans="1:13" s="56" customFormat="1" ht="18.899999999999999" customHeight="1" x14ac:dyDescent="0.3">
      <c r="A24" s="75" t="s">
        <v>319</v>
      </c>
      <c r="B24" s="62">
        <v>64</v>
      </c>
      <c r="C24" s="63">
        <v>46.376811594000003</v>
      </c>
      <c r="D24" s="62">
        <v>74</v>
      </c>
      <c r="E24" s="63">
        <v>45.962732918999997</v>
      </c>
      <c r="F24" s="62">
        <v>67</v>
      </c>
      <c r="G24" s="63">
        <v>44.078947368000001</v>
      </c>
    </row>
    <row r="25" spans="1:13" s="56" customFormat="1" ht="18.899999999999999" customHeight="1" x14ac:dyDescent="0.3">
      <c r="A25" s="75" t="s">
        <v>320</v>
      </c>
      <c r="B25" s="62">
        <v>180</v>
      </c>
      <c r="C25" s="63">
        <v>49.450549451000001</v>
      </c>
      <c r="D25" s="62">
        <v>196</v>
      </c>
      <c r="E25" s="63">
        <v>46.445497629999998</v>
      </c>
      <c r="F25" s="62">
        <v>163</v>
      </c>
      <c r="G25" s="63">
        <v>45.915492958000002</v>
      </c>
    </row>
    <row r="26" spans="1:13" s="56" customFormat="1" ht="18.899999999999999" customHeight="1" x14ac:dyDescent="0.3">
      <c r="A26" s="75" t="s">
        <v>321</v>
      </c>
      <c r="B26" s="62">
        <v>32</v>
      </c>
      <c r="C26" s="63">
        <v>35.555555556000002</v>
      </c>
      <c r="D26" s="62">
        <v>39</v>
      </c>
      <c r="E26" s="63">
        <v>34.513274336000002</v>
      </c>
      <c r="F26" s="62">
        <v>51</v>
      </c>
      <c r="G26" s="63">
        <v>46.363636364000001</v>
      </c>
    </row>
    <row r="27" spans="1:13" s="56" customFormat="1" ht="18.899999999999999" customHeight="1" x14ac:dyDescent="0.3">
      <c r="A27" s="77" t="s">
        <v>166</v>
      </c>
      <c r="B27" s="78">
        <v>1781</v>
      </c>
      <c r="C27" s="79">
        <v>47.569444443999998</v>
      </c>
      <c r="D27" s="78">
        <v>1980</v>
      </c>
      <c r="E27" s="79">
        <v>47.826086957000001</v>
      </c>
      <c r="F27" s="78">
        <v>1806</v>
      </c>
      <c r="G27" s="79">
        <v>47.702060222</v>
      </c>
    </row>
    <row r="28" spans="1:13" ht="18.899999999999999" customHeight="1" x14ac:dyDescent="0.25">
      <c r="A28" s="80" t="s">
        <v>23</v>
      </c>
      <c r="B28" s="81">
        <v>15055</v>
      </c>
      <c r="C28" s="92">
        <v>54.608437013</v>
      </c>
      <c r="D28" s="81">
        <v>15693</v>
      </c>
      <c r="E28" s="92">
        <v>53.574354773000003</v>
      </c>
      <c r="F28" s="81">
        <v>15076</v>
      </c>
      <c r="G28" s="92">
        <v>54.185386190999999</v>
      </c>
      <c r="H28" s="83"/>
      <c r="I28" s="83"/>
    </row>
    <row r="29" spans="1:13" ht="18.899999999999999" customHeight="1" x14ac:dyDescent="0.25">
      <c r="A29" s="68" t="s">
        <v>399</v>
      </c>
    </row>
    <row r="30" spans="1:13" s="59" customFormat="1" ht="18.899999999999999" customHeight="1" x14ac:dyDescent="0.3">
      <c r="A30" s="56"/>
      <c r="B30" s="71"/>
      <c r="C30" s="71"/>
      <c r="D30" s="71"/>
      <c r="E30" s="71"/>
      <c r="F30" s="71"/>
      <c r="G30" s="71"/>
      <c r="L30" s="54"/>
      <c r="M30" s="54"/>
    </row>
    <row r="31" spans="1:13" ht="15.6" x14ac:dyDescent="0.3">
      <c r="A31" s="116" t="s">
        <v>458</v>
      </c>
    </row>
    <row r="32" spans="1:13" x14ac:dyDescent="0.25">
      <c r="B32" s="70"/>
      <c r="F32" s="70"/>
    </row>
    <row r="33" s="70" customFormat="1" x14ac:dyDescent="0.25"/>
    <row r="34" s="70" customFormat="1" x14ac:dyDescent="0.25"/>
    <row r="35" s="70" customFormat="1" x14ac:dyDescent="0.25"/>
    <row r="36" s="70" customFormat="1" x14ac:dyDescent="0.25"/>
    <row r="37" s="70" customFormat="1" x14ac:dyDescent="0.25"/>
    <row r="38" s="70" customFormat="1" x14ac:dyDescent="0.25"/>
    <row r="39" s="70" customFormat="1" x14ac:dyDescent="0.25"/>
    <row r="40" s="70" customFormat="1" x14ac:dyDescent="0.25"/>
    <row r="41" s="70" customFormat="1" x14ac:dyDescent="0.25"/>
    <row r="42" s="70" customFormat="1" x14ac:dyDescent="0.25"/>
    <row r="43" s="70" customFormat="1" x14ac:dyDescent="0.25"/>
    <row r="44" s="70" customFormat="1" x14ac:dyDescent="0.25"/>
    <row r="45" s="70" customFormat="1" x14ac:dyDescent="0.25"/>
    <row r="46" s="70" customFormat="1" x14ac:dyDescent="0.25"/>
    <row r="47" s="70" customFormat="1" x14ac:dyDescent="0.25"/>
    <row r="48" s="70" customFormat="1" x14ac:dyDescent="0.25"/>
    <row r="49" spans="1:7" x14ac:dyDescent="0.25">
      <c r="B49" s="70"/>
      <c r="F49" s="70"/>
    </row>
    <row r="50" spans="1:7" x14ac:dyDescent="0.25">
      <c r="B50" s="70"/>
      <c r="F50" s="70"/>
    </row>
    <row r="51" spans="1:7" x14ac:dyDescent="0.25">
      <c r="A51" s="56"/>
      <c r="B51" s="56"/>
      <c r="C51" s="56"/>
      <c r="E51" s="56"/>
      <c r="F51" s="56"/>
      <c r="G51" s="56"/>
    </row>
    <row r="52" spans="1:7" x14ac:dyDescent="0.25">
      <c r="B52" s="70"/>
      <c r="F52" s="70"/>
    </row>
    <row r="53" spans="1:7" x14ac:dyDescent="0.25">
      <c r="B53" s="70"/>
      <c r="F53"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M46"/>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438</v>
      </c>
      <c r="B1" s="55"/>
      <c r="C1" s="55"/>
      <c r="D1" s="55"/>
      <c r="E1" s="55"/>
      <c r="F1" s="55"/>
      <c r="G1" s="55"/>
    </row>
    <row r="2" spans="1:13" s="56" customFormat="1" ht="18.899999999999999" customHeight="1" x14ac:dyDescent="0.3">
      <c r="A2" s="1" t="s">
        <v>434</v>
      </c>
      <c r="B2" s="57"/>
      <c r="C2" s="57"/>
      <c r="D2" s="57"/>
      <c r="E2" s="57"/>
      <c r="F2" s="57"/>
      <c r="G2" s="57"/>
    </row>
    <row r="3" spans="1:13" s="59" customFormat="1" ht="54" customHeight="1" x14ac:dyDescent="0.3">
      <c r="A3" s="113" t="s">
        <v>454</v>
      </c>
      <c r="B3" s="58" t="s">
        <v>414</v>
      </c>
      <c r="C3" s="58" t="s">
        <v>431</v>
      </c>
      <c r="D3" s="58" t="s">
        <v>415</v>
      </c>
      <c r="E3" s="58" t="s">
        <v>432</v>
      </c>
      <c r="F3" s="58" t="s">
        <v>416</v>
      </c>
      <c r="G3" s="58" t="s">
        <v>433</v>
      </c>
      <c r="L3" s="60"/>
      <c r="M3" s="60"/>
    </row>
    <row r="4" spans="1:13" s="56" customFormat="1" ht="18.899999999999999" customHeight="1" x14ac:dyDescent="0.3">
      <c r="A4" s="75" t="s">
        <v>328</v>
      </c>
      <c r="B4" s="62">
        <v>159</v>
      </c>
      <c r="C4" s="63">
        <v>54.081632653</v>
      </c>
      <c r="D4" s="62">
        <v>179</v>
      </c>
      <c r="E4" s="63">
        <v>52.339181287000002</v>
      </c>
      <c r="F4" s="62">
        <v>180</v>
      </c>
      <c r="G4" s="63">
        <v>53.571428570999998</v>
      </c>
    </row>
    <row r="5" spans="1:13" s="56" customFormat="1" ht="18.899999999999999" customHeight="1" x14ac:dyDescent="0.3">
      <c r="A5" s="75" t="s">
        <v>336</v>
      </c>
      <c r="B5" s="62">
        <v>116</v>
      </c>
      <c r="C5" s="63">
        <v>52.488687783000003</v>
      </c>
      <c r="D5" s="62">
        <v>110</v>
      </c>
      <c r="E5" s="63">
        <v>57.591623036999998</v>
      </c>
      <c r="F5" s="62">
        <v>103</v>
      </c>
      <c r="G5" s="63">
        <v>47.906976743999998</v>
      </c>
    </row>
    <row r="6" spans="1:13" s="56" customFormat="1" ht="18.899999999999999" customHeight="1" x14ac:dyDescent="0.3">
      <c r="A6" s="75" t="s">
        <v>329</v>
      </c>
      <c r="B6" s="62">
        <v>84</v>
      </c>
      <c r="C6" s="63">
        <v>47.727272726999999</v>
      </c>
      <c r="D6" s="62">
        <v>106</v>
      </c>
      <c r="E6" s="63">
        <v>48.623853210999997</v>
      </c>
      <c r="F6" s="62">
        <v>113</v>
      </c>
      <c r="G6" s="63">
        <v>50.67264574</v>
      </c>
    </row>
    <row r="7" spans="1:13" s="56" customFormat="1" ht="18.899999999999999" customHeight="1" x14ac:dyDescent="0.3">
      <c r="A7" s="75" t="s">
        <v>337</v>
      </c>
      <c r="B7" s="62">
        <v>162</v>
      </c>
      <c r="C7" s="63">
        <v>50.154798761999999</v>
      </c>
      <c r="D7" s="62">
        <v>225</v>
      </c>
      <c r="E7" s="63">
        <v>50.675675675999997</v>
      </c>
      <c r="F7" s="62">
        <v>178</v>
      </c>
      <c r="G7" s="63">
        <v>49.720670390999999</v>
      </c>
    </row>
    <row r="8" spans="1:13" s="56" customFormat="1" ht="18.899999999999999" customHeight="1" x14ac:dyDescent="0.3">
      <c r="A8" s="75" t="s">
        <v>338</v>
      </c>
      <c r="B8" s="62">
        <v>37</v>
      </c>
      <c r="C8" s="63">
        <v>40.659340659000001</v>
      </c>
      <c r="D8" s="62">
        <v>31</v>
      </c>
      <c r="E8" s="63">
        <v>46.268656716000002</v>
      </c>
      <c r="F8" s="62">
        <v>45</v>
      </c>
      <c r="G8" s="63">
        <v>56.962025316000002</v>
      </c>
    </row>
    <row r="9" spans="1:13" s="56" customFormat="1" ht="18.899999999999999" customHeight="1" x14ac:dyDescent="0.3">
      <c r="A9" s="75" t="s">
        <v>339</v>
      </c>
      <c r="B9" s="62">
        <v>222</v>
      </c>
      <c r="C9" s="63">
        <v>53.623188405999997</v>
      </c>
      <c r="D9" s="62">
        <v>287</v>
      </c>
      <c r="E9" s="63">
        <v>56.385068762000003</v>
      </c>
      <c r="F9" s="62">
        <v>235</v>
      </c>
      <c r="G9" s="63">
        <v>53.899082569000001</v>
      </c>
    </row>
    <row r="10" spans="1:13" s="56" customFormat="1" ht="18.899999999999999" customHeight="1" x14ac:dyDescent="0.3">
      <c r="A10" s="75" t="s">
        <v>330</v>
      </c>
      <c r="B10" s="62">
        <v>37</v>
      </c>
      <c r="C10" s="63">
        <v>52.857142856999999</v>
      </c>
      <c r="D10" s="62">
        <v>34</v>
      </c>
      <c r="E10" s="63">
        <v>53.125</v>
      </c>
      <c r="F10" s="62">
        <v>40</v>
      </c>
      <c r="G10" s="63">
        <v>51.948051948</v>
      </c>
    </row>
    <row r="11" spans="1:13" s="56" customFormat="1" ht="18.899999999999999" customHeight="1" x14ac:dyDescent="0.3">
      <c r="A11" s="75" t="s">
        <v>331</v>
      </c>
      <c r="B11" s="62">
        <v>56</v>
      </c>
      <c r="C11" s="63">
        <v>60.869565217000002</v>
      </c>
      <c r="D11" s="62">
        <v>69</v>
      </c>
      <c r="E11" s="63">
        <v>56.097560975999997</v>
      </c>
      <c r="F11" s="62">
        <v>94</v>
      </c>
      <c r="G11" s="63">
        <v>63.945578230999999</v>
      </c>
    </row>
    <row r="12" spans="1:13" s="56" customFormat="1" ht="18.899999999999999" customHeight="1" x14ac:dyDescent="0.3">
      <c r="A12" s="75" t="s">
        <v>332</v>
      </c>
      <c r="B12" s="62">
        <v>141</v>
      </c>
      <c r="C12" s="63">
        <v>54.440154440000001</v>
      </c>
      <c r="D12" s="62">
        <v>138</v>
      </c>
      <c r="E12" s="63">
        <v>53.90625</v>
      </c>
      <c r="F12" s="62">
        <v>109</v>
      </c>
      <c r="G12" s="63">
        <v>48.230088496</v>
      </c>
    </row>
    <row r="13" spans="1:13" s="56" customFormat="1" ht="18.899999999999999" customHeight="1" x14ac:dyDescent="0.3">
      <c r="A13" s="75" t="s">
        <v>333</v>
      </c>
      <c r="B13" s="62">
        <v>46</v>
      </c>
      <c r="C13" s="63">
        <v>58.227848100999999</v>
      </c>
      <c r="D13" s="62">
        <v>48</v>
      </c>
      <c r="E13" s="63">
        <v>52.747252746999997</v>
      </c>
      <c r="F13" s="62">
        <v>30</v>
      </c>
      <c r="G13" s="63">
        <v>46.153846154</v>
      </c>
    </row>
    <row r="14" spans="1:13" s="56" customFormat="1" ht="18.899999999999999" customHeight="1" x14ac:dyDescent="0.3">
      <c r="A14" s="75" t="s">
        <v>340</v>
      </c>
      <c r="B14" s="62">
        <v>34</v>
      </c>
      <c r="C14" s="63">
        <v>36.956521739000003</v>
      </c>
      <c r="D14" s="62">
        <v>46</v>
      </c>
      <c r="E14" s="63">
        <v>38.655462184999998</v>
      </c>
      <c r="F14" s="62">
        <v>33</v>
      </c>
      <c r="G14" s="63">
        <v>33.333333332999999</v>
      </c>
    </row>
    <row r="15" spans="1:13" s="56" customFormat="1" ht="18.899999999999999" customHeight="1" x14ac:dyDescent="0.3">
      <c r="A15" s="75" t="s">
        <v>334</v>
      </c>
      <c r="B15" s="62">
        <v>136</v>
      </c>
      <c r="C15" s="63">
        <v>47.719298246000001</v>
      </c>
      <c r="D15" s="62">
        <v>167</v>
      </c>
      <c r="E15" s="63">
        <v>49.262536873000002</v>
      </c>
      <c r="F15" s="62">
        <v>146</v>
      </c>
      <c r="G15" s="63">
        <v>45.911949686</v>
      </c>
    </row>
    <row r="16" spans="1:13" s="56" customFormat="1" ht="18.899999999999999" customHeight="1" x14ac:dyDescent="0.3">
      <c r="A16" s="75" t="s">
        <v>341</v>
      </c>
      <c r="B16" s="62">
        <v>69</v>
      </c>
      <c r="C16" s="63">
        <v>48.251748251999999</v>
      </c>
      <c r="D16" s="62">
        <v>59</v>
      </c>
      <c r="E16" s="63">
        <v>46.825396824999999</v>
      </c>
      <c r="F16" s="62">
        <v>64</v>
      </c>
      <c r="G16" s="63">
        <v>47.761194029999999</v>
      </c>
    </row>
    <row r="17" spans="1:13" s="56" customFormat="1" ht="18.899999999999999" customHeight="1" x14ac:dyDescent="0.3">
      <c r="A17" s="75" t="s">
        <v>342</v>
      </c>
      <c r="B17" s="62">
        <v>89</v>
      </c>
      <c r="C17" s="63">
        <v>64.028776977999996</v>
      </c>
      <c r="D17" s="62">
        <v>98</v>
      </c>
      <c r="E17" s="63">
        <v>51.308900524000002</v>
      </c>
      <c r="F17" s="62">
        <v>85</v>
      </c>
      <c r="G17" s="63">
        <v>54.838709676999997</v>
      </c>
    </row>
    <row r="18" spans="1:13" s="56" customFormat="1" ht="18.899999999999999" customHeight="1" x14ac:dyDescent="0.3">
      <c r="A18" s="75" t="s">
        <v>335</v>
      </c>
      <c r="B18" s="62">
        <v>9</v>
      </c>
      <c r="C18" s="63">
        <v>25</v>
      </c>
      <c r="D18" s="62">
        <v>17</v>
      </c>
      <c r="E18" s="63">
        <v>31.481481480999999</v>
      </c>
      <c r="F18" s="62">
        <v>12</v>
      </c>
      <c r="G18" s="63">
        <v>36.363636364000001</v>
      </c>
    </row>
    <row r="19" spans="1:13" s="56" customFormat="1" ht="18.899999999999999" customHeight="1" x14ac:dyDescent="0.3">
      <c r="A19" s="77" t="s">
        <v>41</v>
      </c>
      <c r="B19" s="78">
        <v>1397</v>
      </c>
      <c r="C19" s="79">
        <v>51.473839351999999</v>
      </c>
      <c r="D19" s="78">
        <v>1614</v>
      </c>
      <c r="E19" s="79">
        <v>51.499680918999999</v>
      </c>
      <c r="F19" s="78">
        <v>1467</v>
      </c>
      <c r="G19" s="79">
        <v>50.56876939</v>
      </c>
    </row>
    <row r="20" spans="1:13" ht="18.899999999999999" customHeight="1" x14ac:dyDescent="0.25">
      <c r="A20" s="80" t="s">
        <v>23</v>
      </c>
      <c r="B20" s="81">
        <v>15055</v>
      </c>
      <c r="C20" s="82">
        <v>54.608437013</v>
      </c>
      <c r="D20" s="81">
        <v>15693</v>
      </c>
      <c r="E20" s="82">
        <v>53.574354773000003</v>
      </c>
      <c r="F20" s="81">
        <v>15076</v>
      </c>
      <c r="G20" s="82">
        <v>54.185386190999999</v>
      </c>
      <c r="H20" s="83"/>
      <c r="I20" s="83"/>
    </row>
    <row r="21" spans="1:13" ht="18.899999999999999" customHeight="1" x14ac:dyDescent="0.25">
      <c r="A21" s="68" t="s">
        <v>399</v>
      </c>
    </row>
    <row r="22" spans="1:13" s="59" customFormat="1" ht="18.899999999999999" customHeight="1" x14ac:dyDescent="0.3">
      <c r="A22" s="56"/>
      <c r="B22" s="69"/>
      <c r="C22" s="70"/>
      <c r="D22" s="70"/>
      <c r="E22" s="70"/>
      <c r="F22" s="69"/>
      <c r="G22" s="70"/>
      <c r="L22" s="54"/>
      <c r="M22" s="54"/>
    </row>
    <row r="23" spans="1:13" ht="15.6" x14ac:dyDescent="0.3">
      <c r="A23" s="116" t="s">
        <v>458</v>
      </c>
      <c r="B23" s="71"/>
      <c r="C23" s="71"/>
      <c r="D23" s="71"/>
      <c r="E23" s="71"/>
      <c r="F23" s="71"/>
      <c r="G23" s="71"/>
    </row>
    <row r="25" spans="1:13" x14ac:dyDescent="0.25">
      <c r="B25" s="70"/>
      <c r="F25" s="70"/>
    </row>
    <row r="26" spans="1:13" x14ac:dyDescent="0.25">
      <c r="B26" s="70"/>
      <c r="F26" s="70"/>
    </row>
    <row r="27" spans="1:13" x14ac:dyDescent="0.25">
      <c r="B27" s="70"/>
      <c r="F27" s="70"/>
    </row>
    <row r="28" spans="1:13" x14ac:dyDescent="0.25">
      <c r="B28" s="70"/>
      <c r="F28" s="70"/>
    </row>
    <row r="29" spans="1:13" x14ac:dyDescent="0.25">
      <c r="B29" s="70"/>
      <c r="F29" s="70"/>
    </row>
    <row r="30" spans="1:13" x14ac:dyDescent="0.25">
      <c r="B30" s="70"/>
      <c r="F30" s="70"/>
    </row>
    <row r="31" spans="1:13" x14ac:dyDescent="0.25">
      <c r="B31" s="70"/>
      <c r="F31" s="70"/>
    </row>
    <row r="32" spans="1:13"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B42" s="70"/>
      <c r="F42" s="70"/>
    </row>
    <row r="43" spans="1:7" x14ac:dyDescent="0.25">
      <c r="B43" s="70"/>
      <c r="F43" s="70"/>
    </row>
    <row r="44" spans="1:7" x14ac:dyDescent="0.25">
      <c r="A44" s="56"/>
      <c r="B44" s="56"/>
      <c r="C44" s="56"/>
      <c r="E44" s="56"/>
      <c r="F44" s="56"/>
      <c r="G44" s="56"/>
    </row>
    <row r="45" spans="1:7" x14ac:dyDescent="0.25">
      <c r="B45" s="70"/>
      <c r="F45" s="70"/>
    </row>
    <row r="46" spans="1:7" x14ac:dyDescent="0.25">
      <c r="B46" s="70"/>
      <c r="F46"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M47"/>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439</v>
      </c>
      <c r="B1" s="55"/>
      <c r="C1" s="55"/>
      <c r="D1" s="55"/>
      <c r="E1" s="55"/>
      <c r="F1" s="55"/>
      <c r="G1" s="55"/>
    </row>
    <row r="2" spans="1:13" s="56" customFormat="1" ht="18.899999999999999" customHeight="1" x14ac:dyDescent="0.3">
      <c r="A2" s="1" t="s">
        <v>434</v>
      </c>
      <c r="B2" s="57"/>
      <c r="C2" s="57"/>
      <c r="D2" s="57"/>
      <c r="E2" s="57"/>
      <c r="F2" s="57"/>
      <c r="G2" s="57"/>
    </row>
    <row r="3" spans="1:13" s="59" customFormat="1" ht="54" customHeight="1" x14ac:dyDescent="0.3">
      <c r="A3" s="113" t="s">
        <v>454</v>
      </c>
      <c r="B3" s="58" t="s">
        <v>414</v>
      </c>
      <c r="C3" s="58" t="s">
        <v>431</v>
      </c>
      <c r="D3" s="58" t="s">
        <v>415</v>
      </c>
      <c r="E3" s="58" t="s">
        <v>432</v>
      </c>
      <c r="F3" s="58" t="s">
        <v>416</v>
      </c>
      <c r="G3" s="58" t="s">
        <v>433</v>
      </c>
      <c r="L3" s="60"/>
      <c r="M3" s="60"/>
    </row>
    <row r="4" spans="1:13" s="56" customFormat="1" ht="18.899999999999999" customHeight="1" x14ac:dyDescent="0.3">
      <c r="A4" s="75" t="s">
        <v>358</v>
      </c>
      <c r="B4" s="62">
        <v>286</v>
      </c>
      <c r="C4" s="63">
        <v>63.274336282999997</v>
      </c>
      <c r="D4" s="62">
        <v>257</v>
      </c>
      <c r="E4" s="63">
        <v>57.882882883000001</v>
      </c>
      <c r="F4" s="62">
        <v>266</v>
      </c>
      <c r="G4" s="63">
        <v>57.327586207000003</v>
      </c>
    </row>
    <row r="5" spans="1:13" s="56" customFormat="1" ht="18.899999999999999" customHeight="1" x14ac:dyDescent="0.3">
      <c r="A5" s="75" t="s">
        <v>343</v>
      </c>
      <c r="B5" s="62">
        <v>245</v>
      </c>
      <c r="C5" s="63">
        <v>53.610503282000003</v>
      </c>
      <c r="D5" s="62">
        <v>202</v>
      </c>
      <c r="E5" s="63">
        <v>48.557692308</v>
      </c>
      <c r="F5" s="62">
        <v>178</v>
      </c>
      <c r="G5" s="63">
        <v>49.444444443999998</v>
      </c>
    </row>
    <row r="6" spans="1:13" s="56" customFormat="1" ht="18.899999999999999" customHeight="1" x14ac:dyDescent="0.3">
      <c r="A6" s="75" t="s">
        <v>376</v>
      </c>
      <c r="B6" s="62">
        <v>186</v>
      </c>
      <c r="C6" s="63">
        <v>62.207357860000002</v>
      </c>
      <c r="D6" s="62">
        <v>165</v>
      </c>
      <c r="E6" s="63">
        <v>58.510638298000003</v>
      </c>
      <c r="F6" s="62">
        <v>179</v>
      </c>
      <c r="G6" s="63">
        <v>54.740061162000003</v>
      </c>
    </row>
    <row r="7" spans="1:13" s="56" customFormat="1" ht="18.899999999999999" customHeight="1" x14ac:dyDescent="0.3">
      <c r="A7" s="75" t="s">
        <v>344</v>
      </c>
      <c r="B7" s="62">
        <v>134</v>
      </c>
      <c r="C7" s="63">
        <v>49.446494465000001</v>
      </c>
      <c r="D7" s="62">
        <v>126</v>
      </c>
      <c r="E7" s="63">
        <v>46.494464944999997</v>
      </c>
      <c r="F7" s="62">
        <v>126</v>
      </c>
      <c r="G7" s="63">
        <v>51.219512195</v>
      </c>
    </row>
    <row r="8" spans="1:13" s="56" customFormat="1" ht="18.899999999999999" customHeight="1" x14ac:dyDescent="0.3">
      <c r="A8" s="75" t="s">
        <v>345</v>
      </c>
      <c r="B8" s="62">
        <v>169</v>
      </c>
      <c r="C8" s="63">
        <v>53.481012657999997</v>
      </c>
      <c r="D8" s="62">
        <v>179</v>
      </c>
      <c r="E8" s="63">
        <v>58.116883117</v>
      </c>
      <c r="F8" s="62">
        <v>168</v>
      </c>
      <c r="G8" s="63">
        <v>53.674121405999998</v>
      </c>
    </row>
    <row r="9" spans="1:13" s="56" customFormat="1" ht="18.899999999999999" customHeight="1" x14ac:dyDescent="0.3">
      <c r="A9" s="75" t="s">
        <v>357</v>
      </c>
      <c r="B9" s="62">
        <v>165</v>
      </c>
      <c r="C9" s="63">
        <v>65.476190475999999</v>
      </c>
      <c r="D9" s="62">
        <v>125</v>
      </c>
      <c r="E9" s="63">
        <v>59.523809524000001</v>
      </c>
      <c r="F9" s="62">
        <v>144</v>
      </c>
      <c r="G9" s="63">
        <v>60.759493671000001</v>
      </c>
    </row>
    <row r="10" spans="1:13" s="56" customFormat="1" ht="18.899999999999999" customHeight="1" x14ac:dyDescent="0.3">
      <c r="A10" s="75" t="s">
        <v>346</v>
      </c>
      <c r="B10" s="62">
        <v>57</v>
      </c>
      <c r="C10" s="63">
        <v>46.341463415</v>
      </c>
      <c r="D10" s="62">
        <v>59</v>
      </c>
      <c r="E10" s="63">
        <v>43.703703703999999</v>
      </c>
      <c r="F10" s="62">
        <v>71</v>
      </c>
      <c r="G10" s="63">
        <v>62.831858406999999</v>
      </c>
    </row>
    <row r="11" spans="1:13" s="56" customFormat="1" ht="18.899999999999999" customHeight="1" x14ac:dyDescent="0.3">
      <c r="A11" s="75" t="s">
        <v>347</v>
      </c>
      <c r="B11" s="62">
        <v>89</v>
      </c>
      <c r="C11" s="63">
        <v>55.625</v>
      </c>
      <c r="D11" s="62">
        <v>78</v>
      </c>
      <c r="E11" s="63">
        <v>54.166666667000001</v>
      </c>
      <c r="F11" s="62">
        <v>55</v>
      </c>
      <c r="G11" s="63">
        <v>51.886792452999998</v>
      </c>
    </row>
    <row r="12" spans="1:13" s="56" customFormat="1" ht="18.899999999999999" customHeight="1" x14ac:dyDescent="0.3">
      <c r="A12" s="75" t="s">
        <v>348</v>
      </c>
      <c r="B12" s="62">
        <v>194</v>
      </c>
      <c r="C12" s="63">
        <v>59.327217124999997</v>
      </c>
      <c r="D12" s="62">
        <v>150</v>
      </c>
      <c r="E12" s="63">
        <v>50.675675675999997</v>
      </c>
      <c r="F12" s="62">
        <v>174</v>
      </c>
      <c r="G12" s="63">
        <v>53.211009173999997</v>
      </c>
    </row>
    <row r="13" spans="1:13" s="56" customFormat="1" ht="18.899999999999999" customHeight="1" x14ac:dyDescent="0.3">
      <c r="A13" s="75" t="s">
        <v>349</v>
      </c>
      <c r="B13" s="62">
        <v>233</v>
      </c>
      <c r="C13" s="63">
        <v>53.196347031999998</v>
      </c>
      <c r="D13" s="62">
        <v>213</v>
      </c>
      <c r="E13" s="63">
        <v>54.896907216000002</v>
      </c>
      <c r="F13" s="62">
        <v>177</v>
      </c>
      <c r="G13" s="63">
        <v>54.461538462</v>
      </c>
    </row>
    <row r="14" spans="1:13" s="56" customFormat="1" ht="18.899999999999999" customHeight="1" x14ac:dyDescent="0.3">
      <c r="A14" s="75" t="s">
        <v>350</v>
      </c>
      <c r="B14" s="62">
        <v>124</v>
      </c>
      <c r="C14" s="63">
        <v>49.011857708000001</v>
      </c>
      <c r="D14" s="62">
        <v>75</v>
      </c>
      <c r="E14" s="63">
        <v>41.436464088000001</v>
      </c>
      <c r="F14" s="62">
        <v>92</v>
      </c>
      <c r="G14" s="63">
        <v>47.668393782000003</v>
      </c>
    </row>
    <row r="15" spans="1:13" s="56" customFormat="1" ht="18.899999999999999" customHeight="1" x14ac:dyDescent="0.3">
      <c r="A15" s="75" t="s">
        <v>351</v>
      </c>
      <c r="B15" s="62">
        <v>173</v>
      </c>
      <c r="C15" s="63">
        <v>52.265861027</v>
      </c>
      <c r="D15" s="62">
        <v>136</v>
      </c>
      <c r="E15" s="63">
        <v>52.509652510000002</v>
      </c>
      <c r="F15" s="62">
        <v>138</v>
      </c>
      <c r="G15" s="63">
        <v>55.2</v>
      </c>
    </row>
    <row r="16" spans="1:13" s="56" customFormat="1" ht="18.899999999999999" customHeight="1" x14ac:dyDescent="0.3">
      <c r="A16" s="75" t="s">
        <v>352</v>
      </c>
      <c r="B16" s="62">
        <v>35</v>
      </c>
      <c r="C16" s="63">
        <v>46.052631579</v>
      </c>
      <c r="D16" s="62">
        <v>42</v>
      </c>
      <c r="E16" s="63">
        <v>46.666666667000001</v>
      </c>
      <c r="F16" s="62">
        <v>52</v>
      </c>
      <c r="G16" s="63">
        <v>41.935483871000002</v>
      </c>
    </row>
    <row r="17" spans="1:9" s="56" customFormat="1" ht="18.899999999999999" customHeight="1" x14ac:dyDescent="0.3">
      <c r="A17" s="75" t="s">
        <v>356</v>
      </c>
      <c r="B17" s="62">
        <v>172</v>
      </c>
      <c r="C17" s="63">
        <v>64.905660377000004</v>
      </c>
      <c r="D17" s="62">
        <v>135</v>
      </c>
      <c r="E17" s="63">
        <v>58.189655172000002</v>
      </c>
      <c r="F17" s="62">
        <v>162</v>
      </c>
      <c r="G17" s="63">
        <v>62.790697674</v>
      </c>
    </row>
    <row r="18" spans="1:9" s="56" customFormat="1" ht="18.899999999999999" customHeight="1" x14ac:dyDescent="0.3">
      <c r="A18" s="75" t="s">
        <v>353</v>
      </c>
      <c r="B18" s="62">
        <v>60</v>
      </c>
      <c r="C18" s="63">
        <v>43.165467626000002</v>
      </c>
      <c r="D18" s="62">
        <v>53</v>
      </c>
      <c r="E18" s="63">
        <v>36.551724137999997</v>
      </c>
      <c r="F18" s="62">
        <v>63</v>
      </c>
      <c r="G18" s="63">
        <v>48.091603053</v>
      </c>
    </row>
    <row r="19" spans="1:9" s="56" customFormat="1" ht="18.899999999999999" customHeight="1" x14ac:dyDescent="0.3">
      <c r="A19" s="75" t="s">
        <v>354</v>
      </c>
      <c r="B19" s="62">
        <v>104</v>
      </c>
      <c r="C19" s="63">
        <v>58.100558659000001</v>
      </c>
      <c r="D19" s="62">
        <v>57</v>
      </c>
      <c r="E19" s="63">
        <v>40.425531915000001</v>
      </c>
      <c r="F19" s="62">
        <v>62</v>
      </c>
      <c r="G19" s="63">
        <v>38.993710692000001</v>
      </c>
    </row>
    <row r="20" spans="1:9" s="56" customFormat="1" ht="18.899999999999999" customHeight="1" x14ac:dyDescent="0.3">
      <c r="A20" s="75" t="s">
        <v>355</v>
      </c>
      <c r="B20" s="62">
        <v>249</v>
      </c>
      <c r="C20" s="63">
        <v>64.010282775999997</v>
      </c>
      <c r="D20" s="62">
        <v>247</v>
      </c>
      <c r="E20" s="63">
        <v>59.951456311000001</v>
      </c>
      <c r="F20" s="62">
        <v>241</v>
      </c>
      <c r="G20" s="63">
        <v>62.273901809000002</v>
      </c>
    </row>
    <row r="21" spans="1:9" s="56" customFormat="1" ht="18.899999999999999" customHeight="1" x14ac:dyDescent="0.3">
      <c r="A21" s="77" t="s">
        <v>164</v>
      </c>
      <c r="B21" s="78">
        <v>2675</v>
      </c>
      <c r="C21" s="79">
        <v>56.589803258000003</v>
      </c>
      <c r="D21" s="78">
        <v>2299</v>
      </c>
      <c r="E21" s="79">
        <v>52.80202113</v>
      </c>
      <c r="F21" s="78">
        <v>2348</v>
      </c>
      <c r="G21" s="79">
        <v>54.351851852000003</v>
      </c>
    </row>
    <row r="22" spans="1:9" ht="18.899999999999999" customHeight="1" x14ac:dyDescent="0.25">
      <c r="A22" s="80" t="s">
        <v>23</v>
      </c>
      <c r="B22" s="81">
        <v>15055</v>
      </c>
      <c r="C22" s="82">
        <v>54.608437013</v>
      </c>
      <c r="D22" s="81">
        <v>15693</v>
      </c>
      <c r="E22" s="82">
        <v>53.574354773000003</v>
      </c>
      <c r="F22" s="81">
        <v>15076</v>
      </c>
      <c r="G22" s="82">
        <v>54.185386190999999</v>
      </c>
      <c r="H22" s="83"/>
      <c r="I22" s="83"/>
    </row>
    <row r="23" spans="1:9" ht="18.899999999999999" customHeight="1" x14ac:dyDescent="0.25">
      <c r="A23" s="68" t="s">
        <v>399</v>
      </c>
    </row>
    <row r="25" spans="1:9" ht="15.6" x14ac:dyDescent="0.3">
      <c r="A25" s="116" t="s">
        <v>458</v>
      </c>
      <c r="B25" s="71"/>
      <c r="C25" s="71"/>
      <c r="D25" s="71"/>
      <c r="E25" s="71"/>
      <c r="F25" s="71"/>
      <c r="G25" s="71"/>
    </row>
    <row r="26" spans="1:9" x14ac:dyDescent="0.25">
      <c r="B26" s="70"/>
      <c r="F26" s="70"/>
    </row>
    <row r="27" spans="1:9" x14ac:dyDescent="0.25">
      <c r="B27" s="70"/>
      <c r="F27" s="70"/>
    </row>
    <row r="28" spans="1:9" x14ac:dyDescent="0.25">
      <c r="B28" s="70"/>
      <c r="F28" s="70"/>
    </row>
    <row r="29" spans="1:9" x14ac:dyDescent="0.25">
      <c r="B29" s="70"/>
      <c r="F29" s="70"/>
    </row>
    <row r="30" spans="1:9" x14ac:dyDescent="0.25">
      <c r="B30" s="70"/>
      <c r="F30" s="70"/>
    </row>
    <row r="31" spans="1:9" x14ac:dyDescent="0.25">
      <c r="B31" s="70"/>
      <c r="F31" s="70"/>
    </row>
    <row r="32" spans="1:9"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B42" s="70"/>
      <c r="F42" s="70"/>
    </row>
    <row r="43" spans="1:7" x14ac:dyDescent="0.25">
      <c r="B43" s="70"/>
      <c r="F43" s="70"/>
    </row>
    <row r="44" spans="1:7" x14ac:dyDescent="0.25">
      <c r="B44" s="70"/>
      <c r="F44" s="70"/>
    </row>
    <row r="45" spans="1:7" x14ac:dyDescent="0.25">
      <c r="A45" s="56"/>
      <c r="B45" s="56"/>
      <c r="C45" s="56"/>
      <c r="E45" s="56"/>
      <c r="F45" s="56"/>
      <c r="G45" s="56"/>
    </row>
    <row r="46" spans="1:7" x14ac:dyDescent="0.25">
      <c r="B46" s="70"/>
      <c r="F46" s="70"/>
    </row>
    <row r="47" spans="1:7" x14ac:dyDescent="0.25">
      <c r="B47" s="70"/>
      <c r="F47"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M44"/>
  <sheetViews>
    <sheetView showGridLines="0" zoomScaleNormal="100" workbookViewId="0"/>
  </sheetViews>
  <sheetFormatPr defaultColWidth="9.33203125" defaultRowHeight="15" x14ac:dyDescent="0.25"/>
  <cols>
    <col min="1" max="1" width="55.77734375" style="70" customWidth="1"/>
    <col min="2" max="2" width="20.77734375" style="69" customWidth="1"/>
    <col min="3" max="5" width="20.77734375" style="70" customWidth="1"/>
    <col min="6" max="6" width="20.77734375" style="69" customWidth="1"/>
    <col min="7" max="7" width="20.77734375" style="70" customWidth="1"/>
    <col min="8" max="9" width="10.5546875" style="70" customWidth="1"/>
    <col min="10" max="16384" width="9.33203125" style="70"/>
  </cols>
  <sheetData>
    <row r="1" spans="1:13" s="56" customFormat="1" ht="18.899999999999999" customHeight="1" x14ac:dyDescent="0.3">
      <c r="A1" s="115" t="s">
        <v>440</v>
      </c>
      <c r="B1" s="55"/>
      <c r="C1" s="55"/>
      <c r="D1" s="55"/>
      <c r="E1" s="55"/>
      <c r="F1" s="55"/>
      <c r="G1" s="55"/>
    </row>
    <row r="2" spans="1:13" s="56" customFormat="1" ht="18.899999999999999" customHeight="1" x14ac:dyDescent="0.3">
      <c r="A2" s="1" t="s">
        <v>434</v>
      </c>
      <c r="B2" s="57"/>
      <c r="C2" s="57"/>
      <c r="D2" s="57"/>
      <c r="E2" s="57"/>
      <c r="F2" s="57"/>
      <c r="G2" s="57"/>
    </row>
    <row r="3" spans="1:13" s="59" customFormat="1" ht="54" customHeight="1" x14ac:dyDescent="0.3">
      <c r="A3" s="113" t="s">
        <v>454</v>
      </c>
      <c r="B3" s="58" t="s">
        <v>414</v>
      </c>
      <c r="C3" s="58" t="s">
        <v>431</v>
      </c>
      <c r="D3" s="58" t="s">
        <v>415</v>
      </c>
      <c r="E3" s="58" t="s">
        <v>432</v>
      </c>
      <c r="F3" s="58" t="s">
        <v>416</v>
      </c>
      <c r="G3" s="58" t="s">
        <v>433</v>
      </c>
      <c r="L3" s="60"/>
      <c r="M3" s="60"/>
    </row>
    <row r="4" spans="1:13" s="56" customFormat="1" ht="56.25" customHeight="1" x14ac:dyDescent="0.3">
      <c r="A4" s="84" t="s">
        <v>369</v>
      </c>
      <c r="B4" s="62">
        <v>83</v>
      </c>
      <c r="C4" s="63">
        <v>42.564102564000002</v>
      </c>
      <c r="D4" s="62">
        <v>79</v>
      </c>
      <c r="E4" s="63">
        <v>40.512820513000001</v>
      </c>
      <c r="F4" s="62">
        <v>28</v>
      </c>
      <c r="G4" s="63">
        <v>33.333333332999999</v>
      </c>
    </row>
    <row r="5" spans="1:13" s="56" customFormat="1" ht="56.25" customHeight="1" x14ac:dyDescent="0.3">
      <c r="A5" s="84" t="s">
        <v>359</v>
      </c>
      <c r="B5" s="62">
        <v>11</v>
      </c>
      <c r="C5" s="63">
        <v>34.375</v>
      </c>
      <c r="D5" s="62">
        <v>20</v>
      </c>
      <c r="E5" s="63">
        <v>28.985507246000001</v>
      </c>
      <c r="F5" s="62">
        <v>14</v>
      </c>
      <c r="G5" s="63">
        <v>43.75</v>
      </c>
    </row>
    <row r="6" spans="1:13" s="56" customFormat="1" ht="56.25" customHeight="1" x14ac:dyDescent="0.3">
      <c r="A6" s="84" t="s">
        <v>370</v>
      </c>
      <c r="B6" s="62">
        <v>125</v>
      </c>
      <c r="C6" s="63">
        <v>41.946308725000002</v>
      </c>
      <c r="D6" s="62">
        <v>101</v>
      </c>
      <c r="E6" s="63">
        <v>28.531073446000001</v>
      </c>
      <c r="F6" s="62">
        <v>100</v>
      </c>
      <c r="G6" s="63">
        <v>33.557046980000003</v>
      </c>
    </row>
    <row r="7" spans="1:13" s="56" customFormat="1" ht="56.25" customHeight="1" x14ac:dyDescent="0.3">
      <c r="A7" s="84" t="s">
        <v>368</v>
      </c>
      <c r="B7" s="62">
        <v>60</v>
      </c>
      <c r="C7" s="63">
        <v>38.216560510000001</v>
      </c>
      <c r="D7" s="62">
        <v>76</v>
      </c>
      <c r="E7" s="63">
        <v>31.535269710000001</v>
      </c>
      <c r="F7" s="62">
        <v>66</v>
      </c>
      <c r="G7" s="63">
        <v>30.985915493</v>
      </c>
    </row>
    <row r="8" spans="1:13" s="56" customFormat="1" ht="56.25" customHeight="1" x14ac:dyDescent="0.3">
      <c r="A8" s="84" t="s">
        <v>373</v>
      </c>
      <c r="B8" s="62" t="s">
        <v>405</v>
      </c>
      <c r="C8" s="63" t="s">
        <v>405</v>
      </c>
      <c r="D8" s="62" t="s">
        <v>405</v>
      </c>
      <c r="E8" s="63" t="s">
        <v>405</v>
      </c>
      <c r="F8" s="62">
        <v>0</v>
      </c>
      <c r="G8" s="63">
        <v>8.6935745999999994E-6</v>
      </c>
    </row>
    <row r="9" spans="1:13" s="56" customFormat="1" ht="56.25" customHeight="1" x14ac:dyDescent="0.3">
      <c r="A9" s="84" t="s">
        <v>374</v>
      </c>
      <c r="B9" s="62">
        <v>7</v>
      </c>
      <c r="C9" s="63">
        <v>36.842105263000001</v>
      </c>
      <c r="D9" s="62" t="s">
        <v>405</v>
      </c>
      <c r="E9" s="63" t="s">
        <v>405</v>
      </c>
      <c r="F9" s="62" t="s">
        <v>405</v>
      </c>
      <c r="G9" s="63" t="s">
        <v>405</v>
      </c>
    </row>
    <row r="10" spans="1:13" s="56" customFormat="1" ht="56.25" customHeight="1" x14ac:dyDescent="0.3">
      <c r="A10" s="84" t="s">
        <v>375</v>
      </c>
      <c r="B10" s="62">
        <v>6</v>
      </c>
      <c r="C10" s="63">
        <v>27.272727273000001</v>
      </c>
      <c r="D10" s="62" t="s">
        <v>405</v>
      </c>
      <c r="E10" s="63" t="s">
        <v>405</v>
      </c>
      <c r="F10" s="62">
        <v>7</v>
      </c>
      <c r="G10" s="63">
        <v>35</v>
      </c>
    </row>
    <row r="11" spans="1:13" s="56" customFormat="1" ht="56.25" customHeight="1" x14ac:dyDescent="0.3">
      <c r="A11" s="84" t="s">
        <v>362</v>
      </c>
      <c r="B11" s="62">
        <v>28</v>
      </c>
      <c r="C11" s="63">
        <v>45.161290323000003</v>
      </c>
      <c r="D11" s="62">
        <v>14</v>
      </c>
      <c r="E11" s="63">
        <v>31.111111111</v>
      </c>
      <c r="F11" s="62">
        <v>8</v>
      </c>
      <c r="G11" s="63">
        <v>24.242424241999998</v>
      </c>
    </row>
    <row r="12" spans="1:13" s="56" customFormat="1" ht="56.25" customHeight="1" x14ac:dyDescent="0.3">
      <c r="A12" s="84" t="s">
        <v>363</v>
      </c>
      <c r="B12" s="62">
        <v>26</v>
      </c>
      <c r="C12" s="63">
        <v>30.952380951999999</v>
      </c>
      <c r="D12" s="62">
        <v>22</v>
      </c>
      <c r="E12" s="63">
        <v>27.160493827</v>
      </c>
      <c r="F12" s="62">
        <v>12</v>
      </c>
      <c r="G12" s="63">
        <v>22.222222221999999</v>
      </c>
    </row>
    <row r="13" spans="1:13" s="56" customFormat="1" ht="56.25" customHeight="1" x14ac:dyDescent="0.3">
      <c r="A13" s="84" t="s">
        <v>371</v>
      </c>
      <c r="B13" s="62">
        <v>13</v>
      </c>
      <c r="C13" s="63">
        <v>30.232558139999998</v>
      </c>
      <c r="D13" s="62">
        <v>12</v>
      </c>
      <c r="E13" s="63">
        <v>26.666666667000001</v>
      </c>
      <c r="F13" s="62">
        <v>10</v>
      </c>
      <c r="G13" s="63">
        <v>23.255813953000001</v>
      </c>
    </row>
    <row r="14" spans="1:13" s="56" customFormat="1" ht="56.25" customHeight="1" x14ac:dyDescent="0.3">
      <c r="A14" s="84" t="s">
        <v>372</v>
      </c>
      <c r="B14" s="62">
        <v>18</v>
      </c>
      <c r="C14" s="63">
        <v>28.571428570999998</v>
      </c>
      <c r="D14" s="62">
        <v>12</v>
      </c>
      <c r="E14" s="63">
        <v>31.578947368000001</v>
      </c>
      <c r="F14" s="62" t="s">
        <v>405</v>
      </c>
      <c r="G14" s="63" t="s">
        <v>405</v>
      </c>
    </row>
    <row r="15" spans="1:13" s="56" customFormat="1" ht="56.25" customHeight="1" x14ac:dyDescent="0.3">
      <c r="A15" s="84" t="s">
        <v>364</v>
      </c>
      <c r="B15" s="62" t="s">
        <v>405</v>
      </c>
      <c r="C15" s="63" t="s">
        <v>405</v>
      </c>
      <c r="D15" s="62">
        <v>9</v>
      </c>
      <c r="E15" s="63">
        <v>27.272727273000001</v>
      </c>
      <c r="F15" s="62">
        <v>6</v>
      </c>
      <c r="G15" s="63">
        <v>19.354838709999999</v>
      </c>
    </row>
    <row r="16" spans="1:13" s="56" customFormat="1" ht="56.25" customHeight="1" x14ac:dyDescent="0.3">
      <c r="A16" s="84" t="s">
        <v>367</v>
      </c>
      <c r="B16" s="62" t="s">
        <v>405</v>
      </c>
      <c r="C16" s="63" t="s">
        <v>405</v>
      </c>
      <c r="D16" s="62">
        <v>8</v>
      </c>
      <c r="E16" s="63">
        <v>33.333333332999999</v>
      </c>
      <c r="F16" s="62" t="s">
        <v>405</v>
      </c>
      <c r="G16" s="63" t="s">
        <v>405</v>
      </c>
    </row>
    <row r="17" spans="1:9" s="56" customFormat="1" ht="56.25" customHeight="1" x14ac:dyDescent="0.3">
      <c r="A17" s="84" t="s">
        <v>366</v>
      </c>
      <c r="B17" s="62">
        <v>25</v>
      </c>
      <c r="C17" s="63">
        <v>31.64556962</v>
      </c>
      <c r="D17" s="62">
        <v>36</v>
      </c>
      <c r="E17" s="63">
        <v>40.449438202000003</v>
      </c>
      <c r="F17" s="62">
        <v>25</v>
      </c>
      <c r="G17" s="63">
        <v>28.089887640000001</v>
      </c>
    </row>
    <row r="18" spans="1:9" s="56" customFormat="1" ht="56.25" customHeight="1" x14ac:dyDescent="0.3">
      <c r="A18" s="84" t="s">
        <v>365</v>
      </c>
      <c r="B18" s="62">
        <v>6</v>
      </c>
      <c r="C18" s="63">
        <v>33.333333332999999</v>
      </c>
      <c r="D18" s="62" t="s">
        <v>405</v>
      </c>
      <c r="E18" s="63" t="s">
        <v>405</v>
      </c>
      <c r="F18" s="62">
        <v>6</v>
      </c>
      <c r="G18" s="63">
        <v>23.076923077</v>
      </c>
    </row>
    <row r="19" spans="1:9" s="56" customFormat="1" ht="18.600000000000001" customHeight="1" x14ac:dyDescent="0.3">
      <c r="A19" s="77" t="s">
        <v>162</v>
      </c>
      <c r="B19" s="78">
        <v>420</v>
      </c>
      <c r="C19" s="79">
        <v>37.234042553000002</v>
      </c>
      <c r="D19" s="78">
        <v>400</v>
      </c>
      <c r="E19" s="79">
        <v>31.152647975000001</v>
      </c>
      <c r="F19" s="78">
        <v>294</v>
      </c>
      <c r="G19" s="79">
        <v>29.341317364999998</v>
      </c>
    </row>
    <row r="20" spans="1:9" ht="18.899999999999999" customHeight="1" x14ac:dyDescent="0.25">
      <c r="A20" s="80" t="s">
        <v>23</v>
      </c>
      <c r="B20" s="81">
        <v>15055</v>
      </c>
      <c r="C20" s="82">
        <v>54.608437013</v>
      </c>
      <c r="D20" s="81">
        <v>15693</v>
      </c>
      <c r="E20" s="82">
        <v>53.574354773000003</v>
      </c>
      <c r="F20" s="81">
        <v>15076</v>
      </c>
      <c r="G20" s="82">
        <v>54.185386190999999</v>
      </c>
      <c r="H20" s="83"/>
      <c r="I20" s="83"/>
    </row>
    <row r="21" spans="1:9" ht="18.899999999999999" customHeight="1" x14ac:dyDescent="0.25">
      <c r="A21" s="68" t="s">
        <v>399</v>
      </c>
    </row>
    <row r="23" spans="1:9" ht="15.6" x14ac:dyDescent="0.3">
      <c r="A23" s="116" t="s">
        <v>458</v>
      </c>
      <c r="B23" s="71"/>
      <c r="C23" s="71"/>
      <c r="D23" s="71"/>
      <c r="E23" s="71"/>
      <c r="F23" s="71"/>
      <c r="G23" s="71"/>
    </row>
    <row r="24" spans="1:9" x14ac:dyDescent="0.25">
      <c r="B24" s="70"/>
      <c r="F24" s="70"/>
    </row>
    <row r="25" spans="1:9" x14ac:dyDescent="0.25">
      <c r="B25" s="70"/>
      <c r="F25" s="70"/>
    </row>
    <row r="26" spans="1:9" x14ac:dyDescent="0.25">
      <c r="B26" s="70"/>
      <c r="F26" s="70"/>
    </row>
    <row r="27" spans="1:9" x14ac:dyDescent="0.25">
      <c r="B27" s="70"/>
      <c r="F27" s="70"/>
    </row>
    <row r="28" spans="1:9" x14ac:dyDescent="0.25">
      <c r="B28" s="70"/>
      <c r="F28" s="70"/>
    </row>
    <row r="29" spans="1:9" x14ac:dyDescent="0.25">
      <c r="B29" s="70"/>
      <c r="F29" s="70"/>
    </row>
    <row r="30" spans="1:9" x14ac:dyDescent="0.25">
      <c r="B30" s="70"/>
      <c r="F30" s="70"/>
    </row>
    <row r="31" spans="1:9" x14ac:dyDescent="0.25">
      <c r="B31" s="70"/>
      <c r="F31" s="70"/>
    </row>
    <row r="32" spans="1:9" x14ac:dyDescent="0.25">
      <c r="B32" s="70"/>
      <c r="F32" s="70"/>
    </row>
    <row r="33" spans="1:7" x14ac:dyDescent="0.25">
      <c r="B33" s="70"/>
      <c r="F33" s="70"/>
    </row>
    <row r="34" spans="1:7" x14ac:dyDescent="0.25">
      <c r="B34" s="70"/>
      <c r="F34" s="70"/>
    </row>
    <row r="35" spans="1:7" x14ac:dyDescent="0.25">
      <c r="B35" s="70"/>
      <c r="F35" s="70"/>
    </row>
    <row r="36" spans="1:7" x14ac:dyDescent="0.25">
      <c r="B36" s="70"/>
      <c r="F36" s="70"/>
    </row>
    <row r="37" spans="1:7" x14ac:dyDescent="0.25">
      <c r="B37" s="70"/>
      <c r="F37" s="70"/>
    </row>
    <row r="38" spans="1:7" x14ac:dyDescent="0.25">
      <c r="B38" s="70"/>
      <c r="F38" s="70"/>
    </row>
    <row r="39" spans="1:7" x14ac:dyDescent="0.25">
      <c r="B39" s="70"/>
      <c r="F39" s="70"/>
    </row>
    <row r="40" spans="1:7" x14ac:dyDescent="0.25">
      <c r="B40" s="70"/>
      <c r="F40" s="70"/>
    </row>
    <row r="41" spans="1:7" x14ac:dyDescent="0.25">
      <c r="B41" s="70"/>
      <c r="F41" s="70"/>
    </row>
    <row r="42" spans="1:7" x14ac:dyDescent="0.25">
      <c r="A42" s="56"/>
      <c r="B42" s="56"/>
      <c r="C42" s="56"/>
      <c r="E42" s="56"/>
      <c r="F42" s="56"/>
      <c r="G42" s="56"/>
    </row>
    <row r="43" spans="1:7" x14ac:dyDescent="0.25">
      <c r="B43" s="70"/>
      <c r="F43" s="70"/>
    </row>
    <row r="44" spans="1:7" x14ac:dyDescent="0.25">
      <c r="B44" s="70"/>
      <c r="F44" s="70"/>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0" customWidth="1"/>
    <col min="2" max="2" width="21.88671875" style="69" customWidth="1"/>
    <col min="3" max="4" width="21.88671875" style="70" customWidth="1"/>
    <col min="5" max="7" width="16.109375" style="70" customWidth="1"/>
    <col min="8" max="8" width="16.109375" style="69" customWidth="1"/>
    <col min="9" max="10" width="16.109375" style="70" customWidth="1"/>
    <col min="11" max="12" width="10.5546875" style="70" customWidth="1"/>
    <col min="13" max="16384" width="9.33203125" style="70"/>
  </cols>
  <sheetData>
    <row r="1" spans="1:8" s="56" customFormat="1" ht="18.899999999999999" customHeight="1" x14ac:dyDescent="0.3">
      <c r="A1" s="115" t="s">
        <v>460</v>
      </c>
      <c r="B1" s="55"/>
      <c r="C1" s="55"/>
      <c r="D1" s="55"/>
      <c r="E1" s="55"/>
    </row>
    <row r="2" spans="1:8" s="56" customFormat="1" ht="18.899999999999999" customHeight="1" x14ac:dyDescent="0.3">
      <c r="A2" s="1" t="s">
        <v>430</v>
      </c>
      <c r="B2" s="57"/>
      <c r="C2" s="57"/>
      <c r="D2" s="57"/>
      <c r="E2" s="85"/>
    </row>
    <row r="3" spans="1:8" ht="31.2" x14ac:dyDescent="0.25">
      <c r="A3" s="72" t="s">
        <v>24</v>
      </c>
      <c r="B3" s="73" t="s">
        <v>431</v>
      </c>
      <c r="C3" s="73" t="s">
        <v>432</v>
      </c>
      <c r="D3" s="74" t="s">
        <v>433</v>
      </c>
      <c r="H3" s="70"/>
    </row>
    <row r="4" spans="1:8" ht="18.899999999999999" customHeight="1" x14ac:dyDescent="0.25">
      <c r="A4" s="75" t="s">
        <v>169</v>
      </c>
      <c r="B4" s="76">
        <v>46.732564525000001</v>
      </c>
      <c r="C4" s="76">
        <v>44.354403025000003</v>
      </c>
      <c r="D4" s="76">
        <v>46.807440925000002</v>
      </c>
      <c r="F4" s="35"/>
      <c r="G4" s="36"/>
      <c r="H4" s="36"/>
    </row>
    <row r="5" spans="1:8" ht="18.899999999999999" customHeight="1" x14ac:dyDescent="0.25">
      <c r="A5" s="75" t="s">
        <v>27</v>
      </c>
      <c r="B5" s="76">
        <v>47.402880838000002</v>
      </c>
      <c r="C5" s="76">
        <v>47.317073170999997</v>
      </c>
      <c r="D5" s="76">
        <v>45.554971068</v>
      </c>
      <c r="F5" s="53"/>
      <c r="G5" s="52"/>
      <c r="H5" s="52"/>
    </row>
    <row r="6" spans="1:8" ht="18.899999999999999" customHeight="1" x14ac:dyDescent="0.25">
      <c r="A6" s="75" t="s">
        <v>26</v>
      </c>
      <c r="B6" s="76">
        <v>49.602473498000002</v>
      </c>
      <c r="C6" s="76">
        <v>47.434782609000003</v>
      </c>
      <c r="D6" s="76">
        <v>49.442896935999997</v>
      </c>
      <c r="F6" s="53"/>
      <c r="G6" s="52"/>
      <c r="H6" s="52"/>
    </row>
    <row r="7" spans="1:8" ht="18.899999999999999" customHeight="1" x14ac:dyDescent="0.25">
      <c r="A7" s="75" t="s">
        <v>25</v>
      </c>
      <c r="B7" s="76">
        <v>47.832512315000002</v>
      </c>
      <c r="C7" s="76">
        <v>46.140427387999999</v>
      </c>
      <c r="D7" s="76">
        <v>45.746785361000001</v>
      </c>
      <c r="F7" s="53"/>
      <c r="G7" s="52"/>
      <c r="H7" s="52"/>
    </row>
    <row r="8" spans="1:8" ht="18.899999999999999" customHeight="1" x14ac:dyDescent="0.25">
      <c r="A8" s="75" t="s">
        <v>168</v>
      </c>
      <c r="B8" s="76">
        <v>51.278269420000001</v>
      </c>
      <c r="C8" s="76">
        <v>49.467649467999998</v>
      </c>
      <c r="D8" s="76">
        <v>49.525166192</v>
      </c>
      <c r="F8" s="53"/>
      <c r="G8" s="52"/>
      <c r="H8" s="52"/>
    </row>
    <row r="9" spans="1:8" ht="18.899999999999999" customHeight="1" x14ac:dyDescent="0.25">
      <c r="A9" s="75" t="s">
        <v>167</v>
      </c>
      <c r="B9" s="76">
        <v>58.777807557999999</v>
      </c>
      <c r="C9" s="76">
        <v>55.502645502999997</v>
      </c>
      <c r="D9" s="76">
        <v>56.862745097999998</v>
      </c>
      <c r="F9" s="45"/>
      <c r="G9" s="44"/>
    </row>
    <row r="10" spans="1:8" ht="18.899999999999999" customHeight="1" x14ac:dyDescent="0.25">
      <c r="A10" s="75" t="s">
        <v>30</v>
      </c>
      <c r="B10" s="76">
        <v>58.243534482999998</v>
      </c>
      <c r="C10" s="76">
        <v>57.206733298000003</v>
      </c>
      <c r="D10" s="76">
        <v>57.349149046000001</v>
      </c>
      <c r="F10" s="53"/>
      <c r="G10" s="52"/>
      <c r="H10" s="52"/>
    </row>
    <row r="11" spans="1:8" ht="18.899999999999999" customHeight="1" x14ac:dyDescent="0.25">
      <c r="A11" s="75" t="s">
        <v>29</v>
      </c>
      <c r="B11" s="76">
        <v>57.849162010999997</v>
      </c>
      <c r="C11" s="76">
        <v>58.543873947000002</v>
      </c>
      <c r="D11" s="76">
        <v>57.782818259000003</v>
      </c>
      <c r="F11" s="53"/>
      <c r="G11" s="52"/>
      <c r="H11" s="52"/>
    </row>
    <row r="12" spans="1:8" ht="18.899999999999999" customHeight="1" x14ac:dyDescent="0.25">
      <c r="A12" s="75" t="s">
        <v>28</v>
      </c>
      <c r="B12" s="76">
        <v>56.987475279999998</v>
      </c>
      <c r="C12" s="76">
        <v>58.201210723999999</v>
      </c>
      <c r="D12" s="76">
        <v>59.110169491999997</v>
      </c>
      <c r="F12" s="53"/>
      <c r="G12" s="52"/>
      <c r="H12" s="52"/>
    </row>
    <row r="13" spans="1:8" ht="18.899999999999999" customHeight="1" x14ac:dyDescent="0.25">
      <c r="A13" s="75" t="s">
        <v>170</v>
      </c>
      <c r="B13" s="76">
        <v>56.875</v>
      </c>
      <c r="C13" s="76">
        <v>57.056579784</v>
      </c>
      <c r="D13" s="76">
        <v>58.372721134000003</v>
      </c>
      <c r="F13" s="53"/>
      <c r="G13" s="52"/>
      <c r="H13" s="52"/>
    </row>
    <row r="14" spans="1:8" ht="18.899999999999999" customHeight="1" x14ac:dyDescent="0.25">
      <c r="A14" s="75" t="s">
        <v>146</v>
      </c>
      <c r="B14" s="76">
        <v>79.261363635999999</v>
      </c>
      <c r="C14" s="76">
        <v>75.457875458000004</v>
      </c>
      <c r="D14" s="76">
        <v>75.728155340000001</v>
      </c>
      <c r="H14" s="70"/>
    </row>
    <row r="15" spans="1:8" ht="18.899999999999999" customHeight="1" x14ac:dyDescent="0.25">
      <c r="A15" s="68" t="s">
        <v>399</v>
      </c>
    </row>
    <row r="17" spans="1:8" ht="15.6" x14ac:dyDescent="0.3">
      <c r="A17" s="116" t="s">
        <v>458</v>
      </c>
      <c r="B17" s="70"/>
      <c r="H17" s="70"/>
    </row>
    <row r="18" spans="1:8" x14ac:dyDescent="0.25">
      <c r="B18" s="70"/>
      <c r="H18" s="70"/>
    </row>
    <row r="19" spans="1:8" x14ac:dyDescent="0.25">
      <c r="B19" s="70"/>
      <c r="H19" s="70"/>
    </row>
    <row r="20" spans="1:8" x14ac:dyDescent="0.25">
      <c r="B20" s="70"/>
      <c r="H20" s="70"/>
    </row>
    <row r="21" spans="1:8" x14ac:dyDescent="0.25">
      <c r="B21" s="70"/>
      <c r="H21" s="70"/>
    </row>
    <row r="22" spans="1:8" x14ac:dyDescent="0.25">
      <c r="B22" s="70"/>
      <c r="H22" s="70"/>
    </row>
    <row r="23" spans="1:8" x14ac:dyDescent="0.25">
      <c r="B23" s="70"/>
      <c r="H23" s="70"/>
    </row>
    <row r="24" spans="1:8" x14ac:dyDescent="0.25">
      <c r="B24" s="70"/>
      <c r="H24" s="70"/>
    </row>
    <row r="25" spans="1:8" x14ac:dyDescent="0.25">
      <c r="B25" s="70"/>
      <c r="H25" s="70"/>
    </row>
    <row r="26" spans="1:8" x14ac:dyDescent="0.25">
      <c r="B26" s="70"/>
      <c r="H26" s="70"/>
    </row>
    <row r="27" spans="1:8" x14ac:dyDescent="0.25">
      <c r="B27" s="70"/>
      <c r="H27" s="70"/>
    </row>
    <row r="28" spans="1:8" x14ac:dyDescent="0.25">
      <c r="B28" s="70"/>
      <c r="H28" s="70"/>
    </row>
    <row r="29" spans="1:8" x14ac:dyDescent="0.25">
      <c r="B29" s="70"/>
      <c r="H29" s="70"/>
    </row>
    <row r="30" spans="1:8" x14ac:dyDescent="0.25">
      <c r="B30" s="70"/>
      <c r="H30" s="70"/>
    </row>
    <row r="31" spans="1:8" x14ac:dyDescent="0.25">
      <c r="B31" s="70"/>
      <c r="H31" s="70"/>
    </row>
    <row r="32" spans="1:8" x14ac:dyDescent="0.25">
      <c r="B32" s="70"/>
      <c r="H32" s="70"/>
    </row>
    <row r="33" spans="1:10" x14ac:dyDescent="0.25">
      <c r="B33" s="70"/>
      <c r="H33" s="70"/>
    </row>
    <row r="34" spans="1:10" x14ac:dyDescent="0.25">
      <c r="B34" s="70"/>
      <c r="H34" s="70"/>
    </row>
    <row r="35" spans="1:10" x14ac:dyDescent="0.25">
      <c r="B35" s="70"/>
      <c r="H35" s="70"/>
    </row>
    <row r="36" spans="1:10" x14ac:dyDescent="0.25">
      <c r="A36" s="56"/>
      <c r="B36" s="56"/>
      <c r="C36" s="56"/>
      <c r="D36" s="56"/>
      <c r="F36" s="56"/>
      <c r="G36" s="56"/>
      <c r="H36" s="56"/>
      <c r="I36" s="56"/>
      <c r="J36" s="56"/>
    </row>
    <row r="37" spans="1:10" x14ac:dyDescent="0.25">
      <c r="B37" s="70"/>
      <c r="H37" s="70"/>
    </row>
    <row r="38" spans="1:10" x14ac:dyDescent="0.25">
      <c r="B38" s="70"/>
      <c r="H38" s="7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8C4E1-FC5A-4623-8643-2CC46AC9A000}">
  <sheetPr>
    <tabColor theme="3"/>
  </sheetPr>
  <dimension ref="A1:J37"/>
  <sheetViews>
    <sheetView showGridLines="0" workbookViewId="0"/>
  </sheetViews>
  <sheetFormatPr defaultColWidth="9.33203125" defaultRowHeight="15" x14ac:dyDescent="0.25"/>
  <cols>
    <col min="1" max="1" width="41.5546875" style="70" customWidth="1"/>
    <col min="2" max="2" width="21.88671875" style="69" customWidth="1"/>
    <col min="3" max="4" width="21.88671875" style="70" customWidth="1"/>
    <col min="5" max="7" width="16.109375" style="70" customWidth="1"/>
    <col min="8" max="8" width="16.109375" style="69" customWidth="1"/>
    <col min="9" max="10" width="16.109375" style="70" customWidth="1"/>
    <col min="11" max="12" width="10.5546875" style="70" customWidth="1"/>
    <col min="13" max="16384" width="9.33203125" style="70"/>
  </cols>
  <sheetData>
    <row r="1" spans="1:8" s="56" customFormat="1" ht="18.899999999999999" customHeight="1" x14ac:dyDescent="0.3">
      <c r="A1" s="115" t="s">
        <v>461</v>
      </c>
      <c r="B1" s="86"/>
      <c r="C1" s="87"/>
      <c r="D1" s="87"/>
    </row>
    <row r="2" spans="1:8" s="56" customFormat="1" ht="18.899999999999999" customHeight="1" x14ac:dyDescent="0.3">
      <c r="A2" s="72" t="s">
        <v>268</v>
      </c>
      <c r="B2" s="74" t="s">
        <v>267</v>
      </c>
      <c r="C2" s="88"/>
      <c r="D2" s="87"/>
      <c r="E2" s="88"/>
    </row>
    <row r="3" spans="1:8" ht="18.899999999999999" customHeight="1" x14ac:dyDescent="0.25">
      <c r="A3" s="75" t="s">
        <v>257</v>
      </c>
      <c r="B3" s="89">
        <v>5.7291147000000001E-2</v>
      </c>
      <c r="H3" s="70"/>
    </row>
    <row r="4" spans="1:8" ht="18.899999999999999" customHeight="1" x14ac:dyDescent="0.25">
      <c r="A4" s="75" t="s">
        <v>258</v>
      </c>
      <c r="B4" s="89">
        <v>5.43537282E-2</v>
      </c>
      <c r="H4" s="70"/>
    </row>
    <row r="5" spans="1:8" ht="18.899999999999999" customHeight="1" x14ac:dyDescent="0.25">
      <c r="A5" s="75" t="s">
        <v>259</v>
      </c>
      <c r="B5" s="89">
        <v>0.25020042809999998</v>
      </c>
      <c r="H5" s="70"/>
    </row>
    <row r="6" spans="1:8" ht="18.899999999999999" customHeight="1" x14ac:dyDescent="0.25">
      <c r="A6" s="75" t="s">
        <v>263</v>
      </c>
      <c r="B6" s="89">
        <v>0.99086113840000001</v>
      </c>
      <c r="H6" s="70"/>
    </row>
    <row r="7" spans="1:8" ht="18.899999999999999" customHeight="1" x14ac:dyDescent="0.25">
      <c r="A7" s="75" t="s">
        <v>264</v>
      </c>
      <c r="B7" s="89">
        <v>0.5951793943</v>
      </c>
      <c r="H7" s="70"/>
    </row>
    <row r="8" spans="1:8" ht="18.899999999999999" customHeight="1" x14ac:dyDescent="0.25">
      <c r="A8" s="75" t="s">
        <v>260</v>
      </c>
      <c r="B8" s="89">
        <v>0.23530782280000001</v>
      </c>
      <c r="H8" s="70"/>
    </row>
    <row r="9" spans="1:8" ht="18.899999999999999" customHeight="1" x14ac:dyDescent="0.25">
      <c r="A9" s="75" t="s">
        <v>261</v>
      </c>
      <c r="B9" s="89">
        <v>0.30980395300000002</v>
      </c>
      <c r="H9" s="70"/>
    </row>
    <row r="10" spans="1:8" ht="18.899999999999999" customHeight="1" x14ac:dyDescent="0.25">
      <c r="A10" s="75" t="s">
        <v>262</v>
      </c>
      <c r="B10" s="89">
        <v>0.2488760176</v>
      </c>
      <c r="H10" s="70"/>
    </row>
    <row r="11" spans="1:8" ht="18.899999999999999" customHeight="1" x14ac:dyDescent="0.25">
      <c r="A11" s="75" t="s">
        <v>265</v>
      </c>
      <c r="B11" s="89">
        <v>0.1189501281</v>
      </c>
      <c r="H11" s="70"/>
    </row>
    <row r="12" spans="1:8" ht="18.899999999999999" customHeight="1" x14ac:dyDescent="0.25">
      <c r="A12" s="75" t="s">
        <v>266</v>
      </c>
      <c r="B12" s="89">
        <v>0.91965626020000002</v>
      </c>
      <c r="H12" s="70"/>
    </row>
    <row r="13" spans="1:8" ht="18.899999999999999" customHeight="1" x14ac:dyDescent="0.25">
      <c r="A13" s="68" t="s">
        <v>459</v>
      </c>
      <c r="B13" s="70"/>
    </row>
    <row r="15" spans="1:8" ht="15.6" x14ac:dyDescent="0.3">
      <c r="A15" s="116" t="s">
        <v>458</v>
      </c>
    </row>
    <row r="16" spans="1:8" x14ac:dyDescent="0.25">
      <c r="B16" s="70"/>
      <c r="H16" s="70"/>
    </row>
    <row r="17" s="70" customFormat="1" x14ac:dyDescent="0.25"/>
    <row r="18" s="70" customFormat="1" x14ac:dyDescent="0.25"/>
    <row r="19" s="70" customFormat="1" x14ac:dyDescent="0.25"/>
    <row r="20" s="70" customFormat="1" x14ac:dyDescent="0.25"/>
    <row r="21" s="70" customFormat="1" x14ac:dyDescent="0.25"/>
    <row r="22" s="70" customFormat="1" x14ac:dyDescent="0.25"/>
    <row r="23" s="70" customFormat="1" x14ac:dyDescent="0.25"/>
    <row r="24" s="70" customFormat="1" x14ac:dyDescent="0.25"/>
    <row r="25" s="70" customFormat="1" x14ac:dyDescent="0.25"/>
    <row r="26" s="70" customFormat="1" x14ac:dyDescent="0.25"/>
    <row r="27" s="70" customFormat="1" x14ac:dyDescent="0.25"/>
    <row r="28" s="70" customFormat="1" x14ac:dyDescent="0.25"/>
    <row r="29" s="70" customFormat="1" x14ac:dyDescent="0.25"/>
    <row r="30" s="70" customFormat="1" x14ac:dyDescent="0.25"/>
    <row r="31" s="70" customFormat="1" x14ac:dyDescent="0.25"/>
    <row r="32" s="70" customFormat="1" x14ac:dyDescent="0.25"/>
    <row r="33" spans="1:10" x14ac:dyDescent="0.25">
      <c r="B33" s="70"/>
      <c r="H33" s="70"/>
    </row>
    <row r="34" spans="1:10" x14ac:dyDescent="0.25">
      <c r="B34" s="70"/>
      <c r="H34" s="70"/>
    </row>
    <row r="35" spans="1:10" x14ac:dyDescent="0.25">
      <c r="A35" s="56"/>
      <c r="B35" s="56"/>
      <c r="C35" s="56"/>
      <c r="D35" s="56"/>
      <c r="F35" s="56"/>
      <c r="G35" s="56"/>
      <c r="H35" s="56"/>
      <c r="I35" s="56"/>
      <c r="J35" s="56"/>
    </row>
    <row r="36" spans="1:10" x14ac:dyDescent="0.25">
      <c r="B36" s="70"/>
      <c r="H36" s="70"/>
    </row>
    <row r="37" spans="1:10" x14ac:dyDescent="0.25">
      <c r="B37" s="70"/>
      <c r="H37" s="70"/>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30</vt:i4>
      </vt:variant>
    </vt:vector>
  </HeadingPairs>
  <TitlesOfParts>
    <vt:vector size="45"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Data'!cabg_Feb_5_2013hjp_1</vt:lpstr>
      <vt:lpstr>'Raw Data'!cabg_Feb_5_2013hjp_1_1</vt:lpstr>
      <vt:lpstr>'Raw Data'!cabg_Feb_5_2013hjp_1_2</vt:lpstr>
      <vt:lpstr>'Raw Data'!cath_Feb_5_2013hjp</vt:lpstr>
      <vt:lpstr>'Raw Data'!cath_Feb_5_2013hjp_1</vt:lpstr>
      <vt:lpstr>'Raw Data'!cath_Feb_5_2013hjp_2</vt:lpstr>
      <vt:lpstr>'Raw Data'!dementia_Feb_12_2013hjp</vt:lpstr>
      <vt:lpstr>'Raw Data'!dementia_Feb_12_2013hjp_1</vt:lpstr>
      <vt:lpstr>'Raw Data'!dementia_Feb_12_2013hjp_2</vt:lpstr>
      <vt:lpstr>'Raw Data'!hip_replace_Feb_5_2013hjp</vt:lpstr>
      <vt:lpstr>'Raw Data'!hip_replace_Feb_5_2013hjp_1</vt:lpstr>
      <vt:lpstr>'Raw Data'!hip_replace_Feb_5_2013hjp_2</vt:lpstr>
      <vt:lpstr>'Raw Data'!knee_replace_Feb_5_2013hjp</vt:lpstr>
      <vt:lpstr>'Raw Data'!knee_replace_Feb_5_2013hjp_1</vt:lpstr>
      <vt:lpstr>'Raw Data'!knee_replace_Feb_5_2013hjp_2</vt:lpstr>
      <vt:lpstr>'Raw Data'!pci_Feb_5_2013hjp</vt:lpstr>
      <vt:lpstr>'Raw Data'!pci_Feb_5_2013hjp_1</vt:lpstr>
      <vt:lpstr>'Raw Data'!pci_Feb_5_2013hjp_2</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RHA-Chapter10-Antidepressant-followup-rates</dc:title>
  <dc:creator>rodm</dc:creator>
  <cp:lastModifiedBy>Lindsey Dahl</cp:lastModifiedBy>
  <cp:lastPrinted>2024-06-05T19:11:10Z</cp:lastPrinted>
  <dcterms:created xsi:type="dcterms:W3CDTF">2012-06-19T01:21:24Z</dcterms:created>
  <dcterms:modified xsi:type="dcterms:W3CDTF">2025-12-04T20:39:17Z</dcterms:modified>
</cp:coreProperties>
</file>